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290" windowWidth="16080" windowHeight="8055" activeTab="0"/>
  </bookViews>
  <sheets>
    <sheet name="Лист1 (2)" sheetId="1" r:id="rId1"/>
    <sheet name="Лист1" sheetId="2" r:id="rId2"/>
  </sheets>
  <definedNames>
    <definedName name="_xlnm.Print_Titles" localSheetId="0">'Лист1 (2)'!$3:$3</definedName>
    <definedName name="_xlnm.Print_Area" localSheetId="0">'Лист1 (2)'!$A$1:$L$170</definedName>
  </definedNames>
  <calcPr fullCalcOnLoad="1"/>
</workbook>
</file>

<file path=xl/sharedStrings.xml><?xml version="1.0" encoding="utf-8"?>
<sst xmlns="http://schemas.openxmlformats.org/spreadsheetml/2006/main" count="629" uniqueCount="384">
  <si>
    <t>№</t>
  </si>
  <si>
    <t>Назва Програми</t>
  </si>
  <si>
    <t>Головний розпорядник бюджетних коштів</t>
  </si>
  <si>
    <t xml:space="preserve">                  "Перелік місцевих  програм, які фінансуватимуться за рахунок коштів  
                                            бюджету Новгород-Сіверської міської  територіальної громади у 2021 році"</t>
  </si>
  <si>
    <t xml:space="preserve">Міська Програма
із забезпечення житлом дітей-сиріт, дітей, позбавлених батьківського піклування та осіб з їх числа на території Новгород-Сіверської міської територіальної громади 
 на 2021-2023 роки
</t>
  </si>
  <si>
    <t>Фінансове забезпечення програм (в тис.грн.)</t>
  </si>
  <si>
    <t>Цільова Програма розвитку сімейних форм виховання дітей-сиріт,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t>
  </si>
  <si>
    <r>
      <rPr>
        <sz val="12"/>
        <rFont val="Times New Roman"/>
        <family val="1"/>
      </rPr>
      <t>П Р О Г Р А М А
Міський автобус  у місті Новгороді - Сіверському
на 2021 - 2022 роки</t>
    </r>
    <r>
      <rPr>
        <sz val="10"/>
        <rFont val="Times New Roman"/>
        <family val="1"/>
      </rPr>
      <t xml:space="preserve">
</t>
    </r>
  </si>
  <si>
    <t xml:space="preserve">ПРОГРАМА
 підтримки індивідуального житлового будівництва та розвитку особистого селянського господарства «Власний дім» 
на 2021 – 2027 роки
Новгород-Сіверської міської територіальної громади
</t>
  </si>
  <si>
    <t xml:space="preserve">ПРОГРАМА 
(план дій) по проведенню робіт з благоустрою  та санітарної очистки  території населених пунктів  Новгород-Сіверської міської територіальної громади на 2021 рік
</t>
  </si>
  <si>
    <t xml:space="preserve">ПРОГРАМА
проведення будівництва,  ремонту та утримання 
дорожнього покриття вулиць та тротуарів у населених пунктах 
Новгород-Сіверської міської територіальної громади 
 на  2021  рік
</t>
  </si>
  <si>
    <t xml:space="preserve">Програма
проведення нормативної грошової оцінки земель  
населених пунктів Новгород-Сіверської міської  територіальної громади 
на 2021 рік
</t>
  </si>
  <si>
    <t xml:space="preserve">Програма
розвитку земельних відносин на території 
Новгород-Сіверської міської  територіальної громади на 2021 рік
</t>
  </si>
  <si>
    <t>1230.0</t>
  </si>
  <si>
    <r>
      <t xml:space="preserve">Програма управління комунальним майном Новгород-Сіверської міської </t>
    </r>
    <r>
      <rPr>
        <sz val="10"/>
        <color indexed="10"/>
        <rFont val="Times New Roman"/>
        <family val="1"/>
      </rPr>
      <t xml:space="preserve">об’єднаної </t>
    </r>
    <r>
      <rPr>
        <sz val="10"/>
        <rFont val="Times New Roman"/>
        <family val="1"/>
      </rPr>
      <t>територіальної громади на   2021 рік</t>
    </r>
  </si>
  <si>
    <t xml:space="preserve">ПРОГРАМА
 забезпечення діяльності місцевої пожежної охорони в сільській місцевості на території Новгород-Сіверської міської  територіальної громади 
на 2021 рік
</t>
  </si>
  <si>
    <t xml:space="preserve">ПРОГРАМА
надання допомоги відділу прикордонної служби «Грем'яч» Чернігівського прикордонного загону на 2021 рік 
</t>
  </si>
  <si>
    <t>державний б-т</t>
  </si>
  <si>
    <t xml:space="preserve">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2021 рік
</t>
  </si>
  <si>
    <t xml:space="preserve">Програма
надання пільг на встановлення та користування квартирними телефонами на території Новгород-Сіверської міської територіальної громади 
на 2021 - 2022 роки
</t>
  </si>
  <si>
    <t xml:space="preserve">Програма
надання пільг на проїзд на санаторно-курортне лікування
постраждалим внаслідок Чорнобильської катастрофи мешканцям 
Новгород-Сіверської міської територіальної громади
на 2021 - 2022 роки
</t>
  </si>
  <si>
    <t xml:space="preserve">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2021 - 2022 роки
</t>
  </si>
  <si>
    <t xml:space="preserve">Програма
соціального захисту осіб з інвалідністю, які проживають
на території Новгород-Сіверської міської територіальної громади, 
на 2021 - 2022 роки
</t>
  </si>
  <si>
    <t xml:space="preserve">Цільова програма 
забезпечення громадян, мешканців Новгород-Сіверської територіальної громади,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2021 - 2022 роки
</t>
  </si>
  <si>
    <t xml:space="preserve">доробити </t>
  </si>
  <si>
    <r>
      <rPr>
        <sz val="10"/>
        <color indexed="10"/>
        <rFont val="Times New Roman"/>
        <family val="1"/>
      </rPr>
      <t xml:space="preserve">Програма
  надання пільг на проїзд окремим категоріям громадян 
Новгород-Сіверської міської територіальної громади </t>
    </r>
    <r>
      <rPr>
        <sz val="10"/>
        <rFont val="Times New Roman"/>
        <family val="1"/>
      </rPr>
      <t xml:space="preserve">
залізничним транспортом приміського сполучення 
на 2021 - 2022 роки
</t>
    </r>
  </si>
  <si>
    <t>??????</t>
  </si>
  <si>
    <t xml:space="preserve">ПРОГРАМА
відшкодування різниці в тарифах на послуги з централізованого водопостачання та водовідведення для населення
 міста Новгорода-Сіверського в 2021 році
</t>
  </si>
  <si>
    <r>
      <rPr>
        <sz val="10"/>
        <rFont val="Times New Roman"/>
        <family val="1"/>
      </rPr>
      <t xml:space="preserve">ПРОГРАМА
фінансової підтримки комунальних підприємств Новгород-Сіверської 
міської територіальної громади та здійснення внесків </t>
    </r>
    <r>
      <rPr>
        <sz val="10"/>
        <color indexed="10"/>
        <rFont val="Times New Roman"/>
        <family val="1"/>
      </rPr>
      <t xml:space="preserve">
до їх статутного капіталу на  2021 рік
</t>
    </r>
  </si>
  <si>
    <t xml:space="preserve">Програма забезпечення 
розробки (корегування, оновлення) містобудівної  
документації «Генеральний план міста 
Новгород-Сіверський» на 2021- 2022 роки
</t>
  </si>
  <si>
    <t xml:space="preserve">
Програма
фінансового забезпечення  проведення повторних  місцевих виборів міського голови  17 січня 2021 року  на 2020 - 2021 роки
</t>
  </si>
  <si>
    <t xml:space="preserve">Програма
надання пільг хворим з хронічною нирковою недостатністю, які отримують програмний гемодіаліз в обласній лікарні та проживають на території Новгород-Сіверської міської територіальної громади, 
на 2021 - 2022 роки
</t>
  </si>
  <si>
    <t>доробити паспорт</t>
  </si>
  <si>
    <t xml:space="preserve">Програма
забезпечення препаратами інсуліну хворих на цукровий діабет
мешканців Новгород-Сіверської міської територіальної громади 
на 2021 - 2022 роки
</t>
  </si>
  <si>
    <t xml:space="preserve"> 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</si>
  <si>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юридичного обслуговування Новгород-Сіверської міської ради Чернігівської області на 2020-2021 роки</t>
  </si>
  <si>
    <t>Програма інформатизації Новгород-Сіверської міської об'єдноної територіальної громади на 2020-2022 роки</t>
  </si>
  <si>
    <t>Міська програма фінансового забезпечення представницьких  витрат та інших видатків, пов'язаних з діяльністю Новгород-Сіверської міської ради  на 2020 рік</t>
  </si>
  <si>
    <t>зробити??????</t>
  </si>
  <si>
    <t>Програма організації громадських робіт та робіт тимчасового характеру у населених пунктах Новгород-Сіверської міської об'єдноної територіальної громади на 2020 рік</t>
  </si>
  <si>
    <t>буде чи ні?????</t>
  </si>
  <si>
    <t>Програма надання одноразової матеріальної допомоги мешканцям населених пунктів Новгород-Сіверської міської ради на 2019-2023 роки</t>
  </si>
  <si>
    <t>Програма
надання пільг на безплатне придбання ліків громадянам, мешканцям Новгород-Сіверської міської територіальної громади, які постраждали внаслідок Чорнобильської катастрофи, на 2021 - 2022 роки</t>
  </si>
  <si>
    <t>Програма розвитку малого і середнього підприємництва у м. Новгород-Сіверський на 2017-2020 роки</t>
  </si>
  <si>
    <t>Міська програма створення, накопичення та використання матеріальних резервів для запобігання, ліквідації надзвичайних ситуацій техногенного і природного характеру та їх наслідків на території населених пунктів Новгород-Сіверської міської об'єдноної територіальної громади на 2020 рік</t>
  </si>
  <si>
    <t>є на 2021????</t>
  </si>
  <si>
    <t>Програма (план дій) з охорони довкілля, раціонального використання природних ресурсів та забезпечення екологічної безпеки території населених пунктів Новгород-Сіверської міської ради  на 2019-2021 роки</t>
  </si>
  <si>
    <r>
      <t>с</t>
    </r>
    <r>
      <rPr>
        <sz val="10"/>
        <color indexed="10"/>
        <rFont val="Times New Roman"/>
        <family val="1"/>
      </rPr>
      <t>пец фонд</t>
    </r>
  </si>
  <si>
    <t>Міська програма  юридичного обслуговування управління соціального захисту населення, сім’ї та праці Новгород-Сіверської міської  об'єднаної територіальної громади  на 2020- 2021 роки</t>
  </si>
  <si>
    <t>2020 - 354882</t>
  </si>
  <si>
    <t>КОРОНОВІРУС</t>
  </si>
  <si>
    <t>ГРОМАДСЬКІ ОБЄДНАННЯ</t>
  </si>
  <si>
    <t>ТРУДОВИЙ АРХІВ</t>
  </si>
  <si>
    <t>ЛІКАРНІ</t>
  </si>
  <si>
    <r>
      <rPr>
        <sz val="10"/>
        <rFont val="Times New Roman"/>
        <family val="1"/>
      </rPr>
      <t xml:space="preserve">Програми  з  відзначення 
державних та професійних свят, ювілейних дат, 
проведення  культурно-мистецьких  заходів </t>
    </r>
    <r>
      <rPr>
        <b/>
        <sz val="10"/>
        <color indexed="10"/>
        <rFont val="Times New Roman"/>
        <family val="1"/>
      </rPr>
      <t xml:space="preserve">
Новгород-Сіверської міської територіальної
громади на 2021-2022 роки
</t>
    </r>
  </si>
  <si>
    <t>Програми «Молодь Сіверщини» на 2021-2023 роки</t>
  </si>
  <si>
    <r>
      <rPr>
        <sz val="10"/>
        <rFont val="Times New Roman"/>
        <family val="1"/>
      </rPr>
      <t>Програма «Оздоровлення  та  відпочинку  дітей             Новгород-Сіверської міської територіальної громади»  на 2021-20</t>
    </r>
    <r>
      <rPr>
        <sz val="10"/>
        <color indexed="10"/>
        <rFont val="Times New Roman"/>
        <family val="1"/>
      </rPr>
      <t>23 роки</t>
    </r>
  </si>
  <si>
    <r>
      <rPr>
        <sz val="10"/>
        <rFont val="Times New Roman"/>
        <family val="1"/>
      </rPr>
      <t>Програма розвитку фізичної культури і спорту Новгород-Сіверської міської територіальної
громади на 2021-2023 роки</t>
    </r>
    <r>
      <rPr>
        <sz val="10"/>
        <color indexed="10"/>
        <rFont val="Times New Roman"/>
        <family val="1"/>
      </rPr>
      <t xml:space="preserve">
</t>
    </r>
  </si>
  <si>
    <t>Програми з національно-патріотичного виховання
Новгород-Сіверської міської територіальної громади на 2021-2025 роки</t>
  </si>
  <si>
    <t>Програма «Шкільний автобус» Новгород-Сіверської міської територіальної громади на 2021-2022 роки</t>
  </si>
  <si>
    <t xml:space="preserve">ПРОГРАМА
«Організація харчування дітей у закладах освіти 
Новгород-Сіверської міської територіальної громади на 2021-2022 роки»
</t>
  </si>
  <si>
    <t>Міська рада</t>
  </si>
  <si>
    <t>Відділ освіти, молоді та спорту</t>
  </si>
  <si>
    <t>УСЗН</t>
  </si>
  <si>
    <t>Відділ культури, туризму та з питань діяльності ЗМІ</t>
  </si>
  <si>
    <t>ФУ міської ради</t>
  </si>
  <si>
    <t>Програма розвитку малого і середнього підприємництва у  Новгород-Сіверський міській територіальній громаді на 2021-2024 роки</t>
  </si>
  <si>
    <t>Різниця в бюджетний запит (Форма-3)</t>
  </si>
  <si>
    <t>КПКВ</t>
  </si>
  <si>
    <t>0116020</t>
  </si>
  <si>
    <t>0615011</t>
  </si>
  <si>
    <t>0810160</t>
  </si>
  <si>
    <t>0813031</t>
  </si>
  <si>
    <t>0813032</t>
  </si>
  <si>
    <t>0813035</t>
  </si>
  <si>
    <t>0813050</t>
  </si>
  <si>
    <t>0813123</t>
  </si>
  <si>
    <t>0813160</t>
  </si>
  <si>
    <t>0813242</t>
  </si>
  <si>
    <t>1014082</t>
  </si>
  <si>
    <t>3710160</t>
  </si>
  <si>
    <t>3719800</t>
  </si>
  <si>
    <t>1014081</t>
  </si>
  <si>
    <t>ВСЬОГО</t>
  </si>
  <si>
    <t>РАЗОМ</t>
  </si>
  <si>
    <t>Програми з національно-патріотичного виховання Новгород-Сіверської міської територіальної громади                                                                                         на 2021-2025 роки</t>
  </si>
  <si>
    <t>Програма інформатизації Новгород-Сіверської міської об'єднаної територіальної громади                                                                                           на 2020-2022 роки</t>
  </si>
  <si>
    <t>Найменування головного розпорядника бюджетних коштів бюджету</t>
  </si>
  <si>
    <t>Найменування місцевої/регіональної  програми</t>
  </si>
  <si>
    <t>Дата і номер документа, яким затверджено місцеву/ регіональну програму</t>
  </si>
  <si>
    <t>Рішення сесії міської ради  від №</t>
  </si>
  <si>
    <t>Рішення сесії міської ради  від 08 грудня 2020 року № 1289</t>
  </si>
  <si>
    <t xml:space="preserve"> </t>
  </si>
  <si>
    <t>Програма збереження зелених насаджень на території Новгород-Сіверської міської територіальної громади на 2021-2022 роки</t>
  </si>
  <si>
    <t>Рішення сесії міської ради  від 26 березня 2021 року № 154</t>
  </si>
  <si>
    <t>Напрямки використання коштів</t>
  </si>
  <si>
    <t>Надання фінансової допомоги на поточні видатки КП "Добробут"</t>
  </si>
  <si>
    <t>Надання фінансової допомоги на поточні видатки КП "Горбівське"</t>
  </si>
  <si>
    <t>Програма підтримки проведення лабораторно-діагностичних робіт Новгород-Сіверською міжрайонною державною лабораторією Держпродспоживслужби на території новгород-Сіверської міської територіальної громади на 2021-2022 роки</t>
  </si>
  <si>
    <t>Рішення сесії міської ради  від 11 червня 2021 року № 199</t>
  </si>
  <si>
    <t>1013133</t>
  </si>
  <si>
    <t xml:space="preserve">Програма розвитку інвестиційної діяльності в Новгород-Сіверській міській територіальній громаді на 2021-2024 роки
</t>
  </si>
  <si>
    <t>Програма з підвищення ефективності управління активами Новгород-Сіверської міської територіальної громади на 2021-2025 роки</t>
  </si>
  <si>
    <t>0810000</t>
  </si>
  <si>
    <t xml:space="preserve">                                                     гривні</t>
  </si>
  <si>
    <t>Підтримка мешканців Новгород-Сіверської міської територіальної громади із стійкими інтелектуальними та/або психічними порушеннями, які за станом здоров'я потребують стороннього догляду, на 2022-2025 роки</t>
  </si>
  <si>
    <t>Надання пільг на безплатне придбання ліків громадянам, мешканцям Новгород-Сіверської міської територіальної громади, які постраждали внаслідок Чорнобильської катастрофи, на 2022-2025 роки</t>
  </si>
  <si>
    <t>Юридичне обслуговування управління соціального захисту населення, сім’ї та праці Новгород-Сіверської міської  ради Чернігівської області на 2022-2025 роки</t>
  </si>
  <si>
    <t>Надання фінансової підтримки  громадським організаціям, об'єднанням, їх членам, що діють на території Новгород-Сіверської  міської територіальної громади, на 2022-2025 роки</t>
  </si>
  <si>
    <t>Підтримка сім’ї, забезпечення гендерної рівності та протидії торгівлі людьми Новгород-Сіверської міської територіальної громади на 2022-2025 роки.</t>
  </si>
  <si>
    <t xml:space="preserve">Надання пільг на проїзд на санаторно-курортне лікування постраждалим внаслідок Чорнобильської катастрофи мешканцям Новгород-Сіверської міської територіальної громади на 2022-2025 роки
</t>
  </si>
  <si>
    <t>на 2022-2025 роки</t>
  </si>
  <si>
    <t xml:space="preserve">Програма забезпечення діяльності місцевої пожежної охорони Новгород-Сіверської міської  територіальної громади на 2022-2025 роки
</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</si>
  <si>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</si>
  <si>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реалізації громадського бюджету (бюджету участі) Новгород-Сіверської міської територіальної громади на 2022-2025 роки</t>
  </si>
  <si>
    <t>Програма забезпечення діяльності Комунальної установи «Міський трудовий архів» Новгород-Сіверської міської ради Чернігівської області на 2022-2025 роки</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</si>
  <si>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</si>
  <si>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Програма розвитку земельних відносин на території Новгород-Сіверської міської  територіальної громади на 2022-2025 роки</t>
  </si>
  <si>
    <t>Програма розвитку туризму Новгород-Сіверської міської територіальної громади на 2022-2025 роки</t>
  </si>
  <si>
    <t>Програма «Молодь Сіверщини» на 2022 – 2025 роки</t>
  </si>
  <si>
    <t>1)</t>
  </si>
  <si>
    <t>2)</t>
  </si>
  <si>
    <t>3)</t>
  </si>
  <si>
    <t>4)</t>
  </si>
  <si>
    <t>5)</t>
  </si>
  <si>
    <t>6)</t>
  </si>
  <si>
    <t>7)</t>
  </si>
  <si>
    <t>8)</t>
  </si>
  <si>
    <t>9)</t>
  </si>
  <si>
    <t>10)</t>
  </si>
  <si>
    <t>11)</t>
  </si>
  <si>
    <t>12)</t>
  </si>
  <si>
    <t>13)</t>
  </si>
  <si>
    <t>Забезпечення лiкарськими засобами пільгових категорій населення відповідно до Постанови КМУ № 1303 від 17.08.1998</t>
  </si>
  <si>
    <t xml:space="preserve">Забезпечення громадян, мешканців Новгород-Сіверської  територіальної громади, які страждають на рідкісні (орфанні) захворювання, лікарськими засобами та відповідними  харчовими продуктамиами для спеціального дієтичного споживання на 2022-2025 роки
</t>
  </si>
  <si>
    <t>Програма охорони навколишнього природного середовища населених пунктів Новгород-Сіверської міської територіальної громади на 2022 – 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</si>
  <si>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</si>
  <si>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встановлення відеокамер та обслуговування системи відеоспостереження Новгород-Сіверської міської територіальної громади на 2022-2025 роки</t>
  </si>
  <si>
    <t xml:space="preserve">Програма забезпечення безпеки населення Новгород-Сіверської міської територіальної громади державною установою «Новгород-Сіверська установа виконання покарань (№31) на 2022 рік
</t>
  </si>
  <si>
    <t xml:space="preserve">Програма популяризації та підняття престижу служби за контрактом та вступу до вищих військових навчальних закладів Міністерства Оборони України на території Новгород-Сіверської міської територіальної громади на 2022 рік </t>
  </si>
  <si>
    <t>Програма створення, утримання та модернізації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</si>
  <si>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Забезпечення діяльності бібліотек</t>
  </si>
  <si>
    <t>Забезпечення діяльності палаців i будинків культури, клубів, центрів дозвілля та iнших клубних закладів</t>
  </si>
  <si>
    <t>Надання спеціалізованої освіти мистецькими школами</t>
  </si>
  <si>
    <t>Забезпечення діяльності інших закладів в галузі культури і мистецтва</t>
  </si>
  <si>
    <t>0613133</t>
  </si>
  <si>
    <t>0615012</t>
  </si>
  <si>
    <t>0613140</t>
  </si>
  <si>
    <t>Програма юридичного обслуговування Новгород-Сіверської міської ради Чернігівської області на 2022 - 2025 роки</t>
  </si>
  <si>
    <t>0110150</t>
  </si>
  <si>
    <t>0110180</t>
  </si>
  <si>
    <t>0112010</t>
  </si>
  <si>
    <t>0112111</t>
  </si>
  <si>
    <t>0113112</t>
  </si>
  <si>
    <t>0113133</t>
  </si>
  <si>
    <t>0113242</t>
  </si>
  <si>
    <t>0116030</t>
  </si>
  <si>
    <t>0116071</t>
  </si>
  <si>
    <t>0117351</t>
  </si>
  <si>
    <t>0117130</t>
  </si>
  <si>
    <t>0117412</t>
  </si>
  <si>
    <t>0117610</t>
  </si>
  <si>
    <t xml:space="preserve"> 0117680</t>
  </si>
  <si>
    <t>0118110</t>
  </si>
  <si>
    <t>0118220</t>
  </si>
  <si>
    <t>0118130</t>
  </si>
  <si>
    <t>0118230</t>
  </si>
  <si>
    <t>0117330</t>
  </si>
  <si>
    <t>Рішення сесії міської ради  від 04 грудня 2019 року № 1009 (зі змінами)</t>
  </si>
  <si>
    <t>0611010</t>
  </si>
  <si>
    <t>0611021</t>
  </si>
  <si>
    <t>0611070</t>
  </si>
  <si>
    <t>0611141</t>
  </si>
  <si>
    <t>0611151</t>
  </si>
  <si>
    <t>0611160</t>
  </si>
  <si>
    <t>0615031</t>
  </si>
  <si>
    <t>Усього</t>
  </si>
  <si>
    <t xml:space="preserve">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 </t>
  </si>
  <si>
    <t xml:space="preserve">Програма придбання службового житла в Новгород-Сіверській  міській територіальній громаді на 2022-2025 роки </t>
  </si>
  <si>
    <t>Програма розробки містобудівної документації Новгород-Сіверської міської територіальної громади на 2022-2025 роки</t>
  </si>
  <si>
    <t xml:space="preserve">Програма підтримки індивідуального житлового будівництва та розвитку особистого селянського господарства «Власний дім» на 2021-2027 роки Новгород-Сіверської міської територіальної громади
</t>
  </si>
  <si>
    <t>Комплексна програма соціального захисту населення Новгород-Сіверської міської територіальної громади  на 2022-2025 роки, у тому числі по напрямках:</t>
  </si>
  <si>
    <t xml:space="preserve">Соціальний захист осіб з інвалідністю, які проживають на території Новгород-Сіверської міської територіальної громади, на 2022-2025 роки
</t>
  </si>
  <si>
    <t xml:space="preserve">Надання пільг на проїзд окремим категоріям громадян Новгород-Сіверської міської територіальної громади залізничним транспортом приміського сполучення на 2022-2025 роки
</t>
  </si>
  <si>
    <t>Надання пільг на встановлення та користування квартирними телефонами на території Новгород-Сіверської міської територіальної громади  на 2022-2025 роки</t>
  </si>
  <si>
    <t xml:space="preserve">Відділ культури і туризму </t>
  </si>
  <si>
    <t>Програм розвитку культури на території Новгород-Сіверської міської  територіальної громади на 2022–2025 роки, у тому числі по напрямках:</t>
  </si>
  <si>
    <t>1014030</t>
  </si>
  <si>
    <t>1014060</t>
  </si>
  <si>
    <t>*</t>
  </si>
  <si>
    <t>1011080</t>
  </si>
  <si>
    <t>1010000</t>
  </si>
  <si>
    <t>Рішення сесії міської ради  від 03 грудня 2021 року № 473</t>
  </si>
  <si>
    <t>Рішення сесії міської ради від 03 грудня 2021 року № 468</t>
  </si>
  <si>
    <t xml:space="preserve">Програма "Поліцейський офіцер громади" Новгород-Сіверської міської територіальної громади на 2022-2025 роки
</t>
  </si>
  <si>
    <t>0610000</t>
  </si>
  <si>
    <t>Програма розвитку фізичної культури і спорту Новгород-Сіверської міської територіальної громади на 2022-2025 роки</t>
  </si>
  <si>
    <t>Комплексна   програма розвитку освіти Новгород-Сіверської міської територіальної громади на 2022-2025 роки:</t>
  </si>
  <si>
    <t>Програми розвитку первинної медико-санітарної допомоги та створення умов для надання якісних медичних послуг населенню на 2022-2025 роки, у тому числі по напрямках:</t>
  </si>
  <si>
    <t xml:space="preserve">Програма «Молодь Сіверщини» на 2022-2025 роки
</t>
  </si>
  <si>
    <t>0611142</t>
  </si>
  <si>
    <t>0611181</t>
  </si>
  <si>
    <t>0617321</t>
  </si>
  <si>
    <t>0618220</t>
  </si>
  <si>
    <t>0611182</t>
  </si>
  <si>
    <t>0610160</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</si>
  <si>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</si>
  <si>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Поточний ремонт сільських структурних підрозділів.Придбання господарських товарів, будівельних матеріалів для ремонту</t>
  </si>
  <si>
    <t>0113210</t>
  </si>
  <si>
    <t xml:space="preserve">Програма відшкодування різниці між затвердженим виконавчим комітетом міської ради  тарифом на послуги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</si>
  <si>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Програма інформатизації  діяльності Новгород-Сіверської міської ради Чернігівської області на 2023-2026 роки</t>
  </si>
  <si>
    <t>Програма інформатизації  діяльності  фінансового управління Новгород-Сіверської міської ради Чернігівської області на 2023-2026 роки</t>
  </si>
  <si>
    <t>0813090</t>
  </si>
  <si>
    <t>14)</t>
  </si>
  <si>
    <t>15)</t>
  </si>
  <si>
    <t>Раннє виявлення  туберкульозу</t>
  </si>
  <si>
    <t>Удосконалення  методів діагностики злоякісних новоутворень та спеціального лікування онкологічних хворих</t>
  </si>
  <si>
    <t>Програми проведення будівництва,  ремонту та утримання доріг  і тротуарів комунальної власності Новгород-Сіверської міської територіальної громади на 2022 - 2025 роки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</si>
  <si>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</si>
  <si>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 xml:space="preserve">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t>
  </si>
  <si>
    <t>Інформатизація діяльності Управління соціального захисту населення, сім'ї та праці Новгород-Сіверської міської ради Чернігівської області на 2022-2025 року</t>
  </si>
  <si>
    <t xml:space="preserve">Програма інформатизації  відділу культури і туризму Новгород-Сіверської міської  ради Чернігівської області на 2023-2025 роки                                                                                                        </t>
  </si>
  <si>
    <t>Програма надання безоплатної правової допомоги населенню Новгород-Сіверської міської територіальної громади на 2023 рік</t>
  </si>
  <si>
    <t>Програма профілактики правопорушень на території населених пунктів Новгород-Сіверської міської територіальної громади на 2023 рік</t>
  </si>
  <si>
    <t>0813230</t>
  </si>
  <si>
    <t>Оплата комунальних послуг та енергоносіїв КНП</t>
  </si>
  <si>
    <t>матеріальна допомога мешканцям громади</t>
  </si>
  <si>
    <t xml:space="preserve">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
</t>
  </si>
  <si>
    <t>Н-Сів філія ЧОЦЗ</t>
  </si>
  <si>
    <t xml:space="preserve">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
</t>
  </si>
  <si>
    <t xml:space="preserve">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
</t>
  </si>
  <si>
    <t>Рішення сесії міської ради  від 14 липня 2021 року         № 275 (зі змінами)</t>
  </si>
  <si>
    <t xml:space="preserve">Рішення сесії міської ради від  15 грудня 2022 року             № 738 </t>
  </si>
  <si>
    <t xml:space="preserve">Програма забезпечення безпеки населення Новгород-Сіверської міської територіальної громади Державною установою "Новгород-Сіверська установа виконання покарань (№31)"                       на 2023 рік
</t>
  </si>
  <si>
    <t>Рішення 22-ої сесії міської ради від 30 березня 2023 року № 798</t>
  </si>
  <si>
    <t>Рішення 22-ої сесії міської ради від 30 березня 2023 року № 799</t>
  </si>
  <si>
    <t>Програма підтримки Новгород-Сіверського сектору Управління Державної міграційної служби України в Чернігівській області       на 2023 рік</t>
  </si>
  <si>
    <t>Програма надання допомоги підрозділам охорони кордону 105 прикордонного загону імені князя Володимира Великого                         на 2023 рік</t>
  </si>
  <si>
    <t>Рішення сесії міської ради  від 03 грудня 2021 року  № 470  (зі змінами)</t>
  </si>
  <si>
    <t>Рішення сесії міської ради  від 04 грудня 2019 року № 975  (зі змінами)</t>
  </si>
  <si>
    <t>Соціальний захист та підтримка внутрішньо переміщених осіб Новгород-Сіверської міської територіальної громади на 2022-2025 роки</t>
  </si>
  <si>
    <t>Рішення сесії міської ради від 27 січня 2023 року № 779 (зі змінами)</t>
  </si>
  <si>
    <t>16)</t>
  </si>
  <si>
    <t>Рішення сесії міської ради  від  27 cічня 2023 року № 778 (зі змінами)</t>
  </si>
  <si>
    <t>Забезпечення дітей з інвалідністю технічними та іншими засобами медичного призначення, дітей віком до 1 року, народжених ВІЛ-інфікованими матерями, молочними сумішами</t>
  </si>
  <si>
    <t>Соціальний захист фізичних осіб, які надають соціальні послуги з догляду на непрофесійній основі та на професійній основі без здійснення підприємницької діяльності на  території Новгород-Сіверської міської територіальної громади на 2022-2025 роки</t>
  </si>
  <si>
    <t>Соціальна підтримка учасників АТО, ООС, Захисників і Захисниць України, членів їх сіфмей, а також членів сімей військовослужбовців, загиблих (пропавших безвісті) в Афганістані при виконанні інтернаціонального обов'язку, які є мешканцями Новгород-Сіверської міської територіальної громади на 2022-2025 роки</t>
  </si>
  <si>
    <t>Організація поховання на території Новгород-Сіверської міської територіальної громади Захисників і Захисниць України, які загинули в боротьбі за незалежність, суверенітет і територіальну цілісність України</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</si>
  <si>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(2 державний пожежно-рятувальний загін ГУ ДСНСУ у Чернігівській області, 7 ДПРЧ ))</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</si>
  <si>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А4863, батальйон 405)</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</si>
  <si>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А4459)</t>
  </si>
  <si>
    <t xml:space="preserve">Програма розвитку житлово-комунального господарства та благоустрою території населених пунктів  Новгород-Сіверської міської територіальної громади на 2022-2025 роки
</t>
  </si>
  <si>
    <t>0116090</t>
  </si>
  <si>
    <t>Оплата послуг з інформатизації</t>
  </si>
  <si>
    <t xml:space="preserve">Обсяг фінансування  передбачений місцевою/регіональною програмою по загальному та спеціальному фонду на 2024 рік  (грн.) </t>
  </si>
  <si>
    <t>Бюджетні призначення  на 2024 рік )  по загальному та спеціальному фонду (грн)</t>
  </si>
  <si>
    <t xml:space="preserve">Програма забезпечення державної безпеки на території Новгород-Сіверської міської територіальної громади  та матеріально-технічного забезпечення районного віділу Управління Служби безпеки України в Чернігівській областіна 2023-2024 роки </t>
  </si>
  <si>
    <t>0116083</t>
  </si>
  <si>
    <t xml:space="preserve">Програма із забезпечення житлом дітей-сиріт, дітей, позбавлених батьківського піклування та осіб з їх числа на території   Новгород-Сіверської міської територіальної громади 
 на 2024-2028 роки
</t>
  </si>
  <si>
    <t xml:space="preserve">Рішення сесії міської ради  </t>
  </si>
  <si>
    <t>Рішення сесії міської ради</t>
  </si>
  <si>
    <t>Програма надання одноразової матеріальної допомоги мешканцям населених пунктів Новгород-Сіверської міської ради на 2024-2028 роки</t>
  </si>
  <si>
    <t>Загальний фонд</t>
  </si>
  <si>
    <t>Спеціальний фонд</t>
  </si>
  <si>
    <t>Залишок асигнувань до кінця 2024 року</t>
  </si>
  <si>
    <r>
      <t xml:space="preserve">0112010  </t>
    </r>
    <r>
      <rPr>
        <b/>
        <sz val="24"/>
        <rFont val="Times New Roman"/>
        <family val="1"/>
      </rPr>
      <t>Всього</t>
    </r>
  </si>
  <si>
    <r>
      <t xml:space="preserve">Програми забезпечення покращення якості надання медичної допомоги населенню Новгород-Сіверської міської територіальної громади на 2022-2025 роки,                                     </t>
    </r>
    <r>
      <rPr>
        <sz val="24"/>
        <rFont val="Times New Roman"/>
        <family val="1"/>
      </rPr>
      <t xml:space="preserve">      у тому числі за напрямками:</t>
    </r>
  </si>
  <si>
    <t>Рішення 14-ої сесії міської ради VIII скликання  від 03 грудня 2021 року  № 492</t>
  </si>
  <si>
    <t>Рішення 19-ої позачергової сесії міської ради VIII скликання від 15 грудня 2022 року № 745 (зі змінами)</t>
  </si>
  <si>
    <t>Рішення 14-ої сесії міської ради VIII скликання  від 03 грудня 2021 року № 485</t>
  </si>
  <si>
    <t>Рішення 14-ої сесії міської ради VIII скликання від 03 грудня 2021 року № 440</t>
  </si>
  <si>
    <t>Рішення 13-ої сесії міської ради VIII скликання від 26 жовтня 2021 року № 369 (зі змінами)</t>
  </si>
  <si>
    <t>Рішення 14-ої сесії міської ради VIII скликання від 03 грудня 2021 року № 444              (зі змінами)</t>
  </si>
  <si>
    <t>Рішення 14-ої сесії міської ради VIII скликання від 03 грудня 2021 року № 437 (зі змінами)</t>
  </si>
  <si>
    <t>Рішення 14-ої сесії міської ради VIII скликання від 03 грудя 2021 року № 478 (зі змінами)</t>
  </si>
  <si>
    <t>Рішення 16-ої сесії міської ради VIII скликання  від 21 лютого 2022 року № 592  (зі змінами)</t>
  </si>
  <si>
    <t>Рішення 14-ої сесії міської ради VIII скликання від 03 грудня 2021 року № 466              (зі змінами)</t>
  </si>
  <si>
    <t>Рішення 14-ої сесії міської ради VIII скликання   від 03 грудня 2021 року  № 462             (зі змінами)</t>
  </si>
  <si>
    <t>Рішення 14-ої сесії міської ради VIII скликання від 03 грудня 2021 року № 461 (зі змінами)</t>
  </si>
  <si>
    <t>Рішення 14-ої сесії міської ради VIII скликаннявід 03 грудня 2021 року № 465 (зі змінами)</t>
  </si>
  <si>
    <t>Рішення 14-ої сесії міської ради VIII скликання від 03 грудня 2021 року № 493 (зі змінами)</t>
  </si>
  <si>
    <t>Рішення14-ої сесії міської ради VIII скликання від 03 грудня 2021 року                № 464  (зі змінами)</t>
  </si>
  <si>
    <t>Рішення 14-ої сесії міської ради VIII скликання від 03 грудня 2021 року  № 460  (зі змінами)</t>
  </si>
  <si>
    <t>Рішення 66-ої сесії міської ради VII скликання від 08 грудня 2020 року № 1244</t>
  </si>
  <si>
    <t xml:space="preserve">Рішення 53-ої сесії міської ради VII скликання від 04 грудня 2019 року № 975                            (зі змінами)      </t>
  </si>
  <si>
    <t>Рішення 14-ої сесії міської ради VIII скликання від 03 грудня 2021 року № 476 (зі змінами)</t>
  </si>
  <si>
    <t>Рішення 14-ої сесії міської ради VIII скликання від 03 грудня 2021 року № 475                      (зі змінами)</t>
  </si>
  <si>
    <t>Рішення 14-ої сесії міської ради VIII скликання  від 03 грудня 2021 року № 469 (зі змінами)</t>
  </si>
  <si>
    <t>Рішення 14-ої сесії міської ради VIII скликання від 03 грудня 2021 року  № 470                 (зі змінами)</t>
  </si>
  <si>
    <t>Рішення 14-ої сесії міської ради VIII скликання від 03 грудня 2021 року № 472</t>
  </si>
  <si>
    <t>Рішення 14-ої сесії міської ради VIII скликання  від 03 грудня 2021 року № 467</t>
  </si>
  <si>
    <t>Рішення 14-ої сесії міської ради VIII скликання   від 03 грудня 2021 року № 463 (зі змінами)</t>
  </si>
  <si>
    <t>0118330  Всього</t>
  </si>
  <si>
    <t>Рішення 66-ої сесії міської ради VII скликання  від 08 грудня 2020 року № 1250</t>
  </si>
  <si>
    <t>Рішення 11-ої сесії міської ради VIII скликання від 14 липня 2021 року № 275 (зі змінами)</t>
  </si>
  <si>
    <t>Рішення 14-ої сесії міської ради VIII скликання від 03 грудня 2021 року № 454</t>
  </si>
  <si>
    <t>Рішення 14-ої сесії міської ради VIII скликання від 03 грудя 2021 року № 488</t>
  </si>
  <si>
    <t>Міська рада   /         ЦНСП</t>
  </si>
  <si>
    <t>0112111  Всього</t>
  </si>
  <si>
    <t>Рішення 14-ої сесії міської ради VIII скликання від 03 грудня 2021 року  № 449</t>
  </si>
  <si>
    <t>Новгород-Сіверська міська рада Чернігівської області</t>
  </si>
  <si>
    <t>Відділ освіти, молоді та спорту Новгород-Сіверської міської ради Чернігівської області</t>
  </si>
  <si>
    <t>Рішення 14-ої сесії міської ради VIII скликання від 03 грудня 2021 року                             № 480 (зі змінами)</t>
  </si>
  <si>
    <t>0611010 Всього</t>
  </si>
  <si>
    <t>Рішення 66-ої сесії міської ради VII скликання від 08 грудня 2020 року  № 1287</t>
  </si>
  <si>
    <t>Рішення 14-ої сесії міської ради VIII скликання  від 03 грудня 2021 року № 479                  (зі змінами)</t>
  </si>
  <si>
    <t>Управління соціального захисту населення, сім'ї та праці Новгород-Сіверської міської ради Чернігівської області</t>
  </si>
  <si>
    <t>Рішення 14-ої сесії міської ради VIII скликання від 03 грудня 2021 року № 455 (із змінами)</t>
  </si>
  <si>
    <t xml:space="preserve">Відділ культури і туризму Новгород-Сіверської міської ради Чернігівської області </t>
  </si>
  <si>
    <t xml:space="preserve">Рішення 19-ої позачергової сесії міської ради VIII скликання від 15 грудня 2022 року № 747                 (зі змінами) </t>
  </si>
  <si>
    <t>Рішення 14-ої сесії міської ради VIII скликання  від 03 грудня 2021 року № 483</t>
  </si>
  <si>
    <t>Рішення 14-ої сесії міської ради VIII скликання від 03 грудня 2021 року  № 484</t>
  </si>
  <si>
    <t xml:space="preserve">Фінансове управління Новгород-Сіверської міської ради Чернігівської області </t>
  </si>
  <si>
    <t>Рішення 19-ої позачергової  сесії міської ради VIII сликання від 15 грудня 2022 року № 762 (зі змінами)</t>
  </si>
  <si>
    <t>Програма забезпечення автобусного сполучення між містом Новгородом-Сіверським та адміністративним центром Семенівської міської територіальної громади Новгород-Сіверського району на 2024 рік</t>
  </si>
  <si>
    <t>3719770</t>
  </si>
  <si>
    <t>Програму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2024-2028 роки</t>
  </si>
  <si>
    <t>у тому числі спеціальний фонд:</t>
  </si>
  <si>
    <r>
      <t xml:space="preserve">0118831 </t>
    </r>
    <r>
      <rPr>
        <b/>
        <sz val="24"/>
        <rFont val="Times New Roman"/>
        <family val="1"/>
      </rPr>
      <t>Всього</t>
    </r>
  </si>
  <si>
    <t>Рішення 35-ої сесії міської ради VIII скликання  від 21 грудня 2023 року № 1031</t>
  </si>
  <si>
    <t xml:space="preserve">Надання пільг хворим з хронічною нирковою недостатністю, які отримують програмний гемодіаліз в медичних закладах та проживають на території Новгород-Сіверської міської територіальної громади, на 2022-2025 роки
</t>
  </si>
  <si>
    <t>17)</t>
  </si>
  <si>
    <t>Надання одноразової матеріальної допомоги мешканцям населених пунктів Новгород-Сіверської міської територіальної громади на 2024-2025 роки</t>
  </si>
  <si>
    <t>Рішення 35-ої сесії міської ради VIII скликання  від 21 грудня 2023 року № 1041</t>
  </si>
  <si>
    <t>Матеріально-технічне забезпечення підприємства: оплата комунальних послуг та енергоносіїв</t>
  </si>
  <si>
    <t>Рішення 14-ої сесії міської ради VIII скликання від 03 грудя 2021 року № 478 (із змінами)</t>
  </si>
  <si>
    <r>
      <t xml:space="preserve">0117461  </t>
    </r>
    <r>
      <rPr>
        <b/>
        <sz val="24"/>
        <color indexed="8"/>
        <rFont val="Times New Roman"/>
        <family val="1"/>
      </rPr>
      <t>Всього</t>
    </r>
  </si>
  <si>
    <t>2) Матеріально-технічне забезпечення підприємства (оплата комунальних послуг та енергоносіїв)</t>
  </si>
  <si>
    <t>4) Капітальні видатки (придбання реанімобіля)</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</si>
  <si>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(районний бюджет)</t>
  </si>
  <si>
    <r>
      <t xml:space="preserve">0116082 </t>
    </r>
    <r>
      <rPr>
        <b/>
        <sz val="24"/>
        <rFont val="Times New Roman"/>
        <family val="1"/>
      </rPr>
      <t>Всього</t>
    </r>
  </si>
  <si>
    <t>Рішення 26-ої  позачергової сесії VIII  скликання  Новгород-Сіверської міської ради від 09 серпня 2023 року № 896</t>
  </si>
  <si>
    <t xml:space="preserve">Оплата комунальних послуг та енергоносіїв КНП </t>
  </si>
  <si>
    <t xml:space="preserve">8) Покрщення матеріального забезпечення лікарів </t>
  </si>
  <si>
    <t xml:space="preserve">надання одноразової грошової допомоги лікарям-спеціалістам, які вперше прийшли працювати до КНП "Новгород-Сіверська ЦМЛ"  </t>
  </si>
  <si>
    <t>щомісячна матеріальна допомога інвалідам, які мають необхідність у забезпеченні медичними виробами та засобами</t>
  </si>
  <si>
    <t>відшкодування витрат за проїзд    для отримання   хворими  з  хронічною  нирковою недостатність курсів програмного гемодіалізу</t>
  </si>
  <si>
    <t>компенсація фізичним особам за надання соціальних послуг громадянам похилого віку, особам з інвалідністю, дітям з інвалідністю, хворим, які не здатні до самообслуговування і потребують сторонньої допомоги</t>
  </si>
  <si>
    <t>одноразова матеріальна допомога внутрішньо переміщеним та/або евакуйованим особам Новгород-Сіверської територіальної громади, які проживали у зоні двадцяти кіломентрів від кордону, у зв`язку із введенням воєнного стану</t>
  </si>
  <si>
    <t>одноразової матеріальної допомоги, громадянам які опинилися у складній життєвій ситуації</t>
  </si>
  <si>
    <t xml:space="preserve">Матеріально-технічне забезпечення підприємства </t>
  </si>
  <si>
    <t>Впровадження сучасних та ефективних методів лікування</t>
  </si>
  <si>
    <t>пільгові медикаменти</t>
  </si>
  <si>
    <t>Поліпшення медикаментозного і матеріально-технічного забезпечення галузі відповідно до стандартів та з урахуванням необхідності досягнення гарантованого державою обсягу безоплатної медичної допомоги громадянам у закладах охорони здоров'я</t>
  </si>
  <si>
    <t>Забезпечення пожежної безпеки у закладах охорони здоров'я</t>
  </si>
  <si>
    <t>Матеріально-технічне забезпечення медичних працівників</t>
  </si>
  <si>
    <t>відрядження</t>
  </si>
  <si>
    <t>обладнання, матеріали</t>
  </si>
  <si>
    <t>Предмети, матеріали, обладнання та інвентар; Інші поточні видатки</t>
  </si>
  <si>
    <t>Оплата послуг (крім комунальних)</t>
  </si>
  <si>
    <t>Оплата послуг (крім комунальних); Інші поточні видатки</t>
  </si>
  <si>
    <t xml:space="preserve"> забезпечення діяльності Комунальної установи «Міський трудовий архів» Новгород-Сіверської міської ради Чернігівської області </t>
  </si>
  <si>
    <t>забезпечення діяльності місцевої пожежної охорони Новгород-Сіверської міської  територіальної громади</t>
  </si>
  <si>
    <t>Звіт про  виконання цільових програм, які фінансуватимуться  за рахунок коштів бюджету Новгород-Сіверської міської територіальної громади у 2024 році</t>
  </si>
  <si>
    <t>Програма підтримки Новгород-Сіверського сектору  №1 філії Державної установи "Центр пробації" в Чернігівській області на 2023-2024 роки</t>
  </si>
  <si>
    <t>Рішення 29-ої сесії VIII  скликання  Новгород-Сіверської міської ради від 15 вересня 2023 року № 987 (зі змінами)</t>
  </si>
  <si>
    <t>Програма створення просторів для проживання внутрішньо переміщених осіб у Новгород-Сіверській міській територіальній громаді на 2024-2025 роки</t>
  </si>
  <si>
    <t>Рішення міської ради від 06.02.2024  №1102</t>
  </si>
  <si>
    <t>відшкодування за медикаменти, відпущені  громадянам, які постраждали в наслідок Чорнобильської катастрофи, з них за рахунок субвенції з обласного бюджету - 3,1 тис.грн</t>
  </si>
  <si>
    <t>відшкодування за послуги зв'язку, які надаються пільговим категоріям громадян</t>
  </si>
  <si>
    <t>витрати за послуги поховання загиблих Захисників і Захисниць України</t>
  </si>
  <si>
    <t>матеріальна допомога членам сімей загиблих військовослужбовців</t>
  </si>
  <si>
    <t>компенсація вартості проїзду</t>
  </si>
  <si>
    <t>Поліпшення розгалудженості мереж, оновлення конфігурації технічних пристроїв, обладнання та базового програмного забезпечення</t>
  </si>
  <si>
    <t>Придбання канцелярських товарів та господарського призначення,  будівельних матеріалів, миючих та дезінфікуючих засобів, оплату послуг зв'язку,оплату послуг з поточного ремонту та технічногообслуговування обладнання.</t>
  </si>
  <si>
    <t xml:space="preserve"> КП "Горбівське" - 86 767 грн; КП "Троїцьке" - 22 654 грн; КП "Вороб'ївське"- 93 508 грн; КП "Орлівське"- 9 057 грн;  КП "Добробут"- 359 221 грн</t>
  </si>
  <si>
    <t>судові стягнення</t>
  </si>
  <si>
    <t>Медок-програмне забезпечення, веб-сайт, інтернет Укртелеком, картридж, ваучер-інтернет, програма ТІС</t>
  </si>
  <si>
    <t>ПММ</t>
  </si>
  <si>
    <t>інтернет камери</t>
  </si>
  <si>
    <t>0118240  Всього</t>
  </si>
  <si>
    <t>одноразова матеріальна допомога</t>
  </si>
  <si>
    <r>
      <t xml:space="preserve">0116030 </t>
    </r>
    <r>
      <rPr>
        <b/>
        <sz val="24"/>
        <color indexed="8"/>
        <rFont val="Times New Roman"/>
        <family val="1"/>
      </rPr>
      <t>Всього</t>
    </r>
  </si>
  <si>
    <t>насос</t>
  </si>
  <si>
    <t>пісок, сіль, ПММ, електротовари, вінер(кредит), будматеріали, з/пл та податки</t>
  </si>
  <si>
    <t>відшкодування різниці в тарифах на послуги з централізованого водопостачання та водовідведення для населення міста Новгорода-Сіверського</t>
  </si>
  <si>
    <t>Касові видатки станом на 01 березня 2024 року</t>
  </si>
  <si>
    <t>зарядна портативна електростанція</t>
  </si>
  <si>
    <t>послуги, податки, інформатизація</t>
  </si>
  <si>
    <t>шкільний автобус, здорове та якісне харчування, податки, податки, відрядження, інформатизація</t>
  </si>
  <si>
    <t>послуги, податок, інформатизація</t>
  </si>
  <si>
    <t>обладнання , інвентар, послуги тощо</t>
  </si>
  <si>
    <t>податки</t>
  </si>
  <si>
    <t>обладнання, матеріали, послуги, інформатизація, потатки</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</si>
</sst>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422]d\ mmmm\ yyyy&quot; р.&quot;"/>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 numFmtId="187" formatCode="0.000"/>
    <numFmt numFmtId="188" formatCode="#,##0.0"/>
  </numFmts>
  <fonts count="129">
    <font>
      <sz val="10"/>
      <name val="Arial Cyr"/>
      <family val="0"/>
    </font>
    <font>
      <sz val="11"/>
      <color indexed="8"/>
      <name val="Calibri"/>
      <family val="2"/>
    </font>
    <font>
      <sz val="10"/>
      <name val="Times New Roman"/>
      <family val="1"/>
    </font>
    <font>
      <b/>
      <sz val="14"/>
      <name val="Times New Roman"/>
      <family val="1"/>
    </font>
    <font>
      <sz val="10"/>
      <name val="Helv"/>
      <family val="0"/>
    </font>
    <font>
      <sz val="10"/>
      <name val="Times New Roman Cyr"/>
      <family val="0"/>
    </font>
    <font>
      <b/>
      <sz val="11"/>
      <name val="Times New Roman Cyr"/>
      <family val="1"/>
    </font>
    <font>
      <sz val="12"/>
      <name val="Times New Roman"/>
      <family val="1"/>
    </font>
    <font>
      <sz val="14"/>
      <name val="Times New Roman"/>
      <family val="1"/>
    </font>
    <font>
      <sz val="10"/>
      <color indexed="10"/>
      <name val="Times New Roman"/>
      <family val="1"/>
    </font>
    <font>
      <b/>
      <sz val="10"/>
      <color indexed="10"/>
      <name val="Times New Roman"/>
      <family val="1"/>
    </font>
    <font>
      <sz val="10"/>
      <color indexed="10"/>
      <name val="Times New Roman Cyr"/>
      <family val="0"/>
    </font>
    <font>
      <b/>
      <sz val="10"/>
      <color indexed="10"/>
      <name val="Times New Roman Cyr"/>
      <family val="0"/>
    </font>
    <font>
      <b/>
      <sz val="24"/>
      <name val="Times New Roman"/>
      <family val="1"/>
    </font>
    <font>
      <b/>
      <sz val="24"/>
      <name val="Times New Roman CYR"/>
      <family val="1"/>
    </font>
    <font>
      <sz val="24"/>
      <name val="Times New Roman"/>
      <family val="1"/>
    </font>
    <font>
      <sz val="24"/>
      <name val="Times New Roman Cyr"/>
      <family val="0"/>
    </font>
    <font>
      <sz val="22"/>
      <name val="Times New Roman"/>
      <family val="1"/>
    </font>
    <font>
      <b/>
      <sz val="22"/>
      <name val="Times New Roman"/>
      <family val="1"/>
    </font>
    <font>
      <b/>
      <sz val="18"/>
      <name val="Times New Roman"/>
      <family val="1"/>
    </font>
    <font>
      <sz val="10"/>
      <color indexed="8"/>
      <name val="MS Sans Serif"/>
      <family val="2"/>
    </font>
    <font>
      <i/>
      <sz val="24"/>
      <color indexed="62"/>
      <name val="Times New Roman"/>
      <family val="1"/>
    </font>
    <font>
      <i/>
      <sz val="24"/>
      <name val="Times New Roman"/>
      <family val="1"/>
    </font>
    <font>
      <sz val="26"/>
      <name val="Times New Roman"/>
      <family val="1"/>
    </font>
    <font>
      <b/>
      <sz val="36"/>
      <name val="Calibri"/>
      <family val="2"/>
    </font>
    <font>
      <i/>
      <sz val="22"/>
      <name val="Times New Roman"/>
      <family val="1"/>
    </font>
    <font>
      <b/>
      <sz val="26"/>
      <name val="Times New Roman"/>
      <family val="1"/>
    </font>
    <font>
      <i/>
      <sz val="20"/>
      <name val="Times New Roman"/>
      <family val="1"/>
    </font>
    <font>
      <b/>
      <sz val="24"/>
      <name val="Times New Roman Cyr"/>
      <family val="0"/>
    </font>
    <font>
      <sz val="36"/>
      <name val="Calibri"/>
      <family val="2"/>
    </font>
    <font>
      <i/>
      <sz val="24"/>
      <name val="Times New Roman Cyr"/>
      <family val="0"/>
    </font>
    <font>
      <sz val="20"/>
      <name val="Times New Roman"/>
      <family val="1"/>
    </font>
    <font>
      <i/>
      <sz val="18"/>
      <name val="Times New Roman"/>
      <family val="1"/>
    </font>
    <font>
      <b/>
      <i/>
      <sz val="24"/>
      <name val="Times New Roman"/>
      <family val="1"/>
    </font>
    <font>
      <b/>
      <sz val="20"/>
      <name val="Times New Roman"/>
      <family val="1"/>
    </font>
    <font>
      <b/>
      <i/>
      <sz val="28"/>
      <name val="Times New Roman"/>
      <family val="1"/>
    </font>
    <font>
      <i/>
      <sz val="28"/>
      <name val="Arial Cyr"/>
      <family val="0"/>
    </font>
    <font>
      <b/>
      <sz val="28"/>
      <name val="Times New Roman"/>
      <family val="1"/>
    </font>
    <font>
      <sz val="28"/>
      <name val="Arial Cyr"/>
      <family val="0"/>
    </font>
    <font>
      <b/>
      <i/>
      <sz val="28"/>
      <name val="Arial Cyr"/>
      <family val="0"/>
    </font>
    <font>
      <b/>
      <i/>
      <sz val="10"/>
      <name val="Arial Cyr"/>
      <family val="0"/>
    </font>
    <font>
      <b/>
      <sz val="24"/>
      <color indexed="8"/>
      <name val="Times New Roman"/>
      <family val="1"/>
    </font>
    <font>
      <sz val="22"/>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24"/>
      <color indexed="60"/>
      <name val="Times New Roman CYR"/>
      <family val="1"/>
    </font>
    <font>
      <sz val="24"/>
      <color indexed="60"/>
      <name val="Times New Roman"/>
      <family val="1"/>
    </font>
    <font>
      <sz val="24"/>
      <color indexed="8"/>
      <name val="Times New Roman"/>
      <family val="1"/>
    </font>
    <font>
      <b/>
      <sz val="24"/>
      <color indexed="60"/>
      <name val="Times New Roman"/>
      <family val="1"/>
    </font>
    <font>
      <b/>
      <sz val="36"/>
      <color indexed="8"/>
      <name val="Calibri"/>
      <family val="2"/>
    </font>
    <font>
      <b/>
      <sz val="28"/>
      <color indexed="8"/>
      <name val="Times New Roman"/>
      <family val="1"/>
    </font>
    <font>
      <sz val="22"/>
      <color indexed="60"/>
      <name val="Times New Roman"/>
      <family val="1"/>
    </font>
    <font>
      <b/>
      <sz val="26"/>
      <color indexed="8"/>
      <name val="Times New Roman"/>
      <family val="1"/>
    </font>
    <font>
      <b/>
      <sz val="24"/>
      <color indexed="8"/>
      <name val="Times New Roman Cyr"/>
      <family val="0"/>
    </font>
    <font>
      <b/>
      <sz val="22"/>
      <color indexed="8"/>
      <name val="Times New Roman"/>
      <family val="1"/>
    </font>
    <font>
      <sz val="48"/>
      <color indexed="8"/>
      <name val="Times New Roman"/>
      <family val="1"/>
    </font>
    <font>
      <i/>
      <sz val="24"/>
      <color indexed="60"/>
      <name val="Times New Roman"/>
      <family val="1"/>
    </font>
    <font>
      <sz val="14"/>
      <color indexed="60"/>
      <name val="Times New Roman"/>
      <family val="1"/>
    </font>
    <font>
      <sz val="22"/>
      <color indexed="8"/>
      <name val="Times New Roman"/>
      <family val="1"/>
    </font>
    <font>
      <sz val="20"/>
      <color indexed="8"/>
      <name val="Times New Roman"/>
      <family val="1"/>
    </font>
    <font>
      <sz val="24"/>
      <color indexed="10"/>
      <name val="Times New Roman"/>
      <family val="1"/>
    </font>
    <font>
      <i/>
      <sz val="20"/>
      <color indexed="8"/>
      <name val="Times New Roman"/>
      <family val="1"/>
    </font>
    <font>
      <sz val="36"/>
      <color indexed="8"/>
      <name val="Calibri"/>
      <family val="2"/>
    </font>
    <font>
      <b/>
      <i/>
      <sz val="24"/>
      <color indexed="8"/>
      <name val="Times New Roman"/>
      <family val="1"/>
    </font>
    <font>
      <i/>
      <sz val="24"/>
      <color indexed="8"/>
      <name val="Times New Roman"/>
      <family val="1"/>
    </font>
    <font>
      <sz val="24"/>
      <color indexed="8"/>
      <name val="Times New Roman Cyr"/>
      <family val="0"/>
    </font>
    <font>
      <i/>
      <sz val="22"/>
      <color indexed="8"/>
      <name val="Times New Roman"/>
      <family val="1"/>
    </font>
    <font>
      <sz val="10"/>
      <color indexed="8"/>
      <name val="Arial Cyr"/>
      <family val="0"/>
    </font>
    <font>
      <sz val="24"/>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24"/>
      <color rgb="FFC00000"/>
      <name val="Times New Roman CYR"/>
      <family val="1"/>
    </font>
    <font>
      <sz val="24"/>
      <color rgb="FFC00000"/>
      <name val="Times New Roman"/>
      <family val="1"/>
    </font>
    <font>
      <sz val="24"/>
      <color theme="1"/>
      <name val="Times New Roman"/>
      <family val="1"/>
    </font>
    <font>
      <b/>
      <sz val="24"/>
      <color rgb="FFC00000"/>
      <name val="Times New Roman"/>
      <family val="1"/>
    </font>
    <font>
      <b/>
      <sz val="36"/>
      <color theme="1"/>
      <name val="Calibri"/>
      <family val="2"/>
    </font>
    <font>
      <b/>
      <sz val="28"/>
      <color theme="1"/>
      <name val="Times New Roman"/>
      <family val="1"/>
    </font>
    <font>
      <sz val="22"/>
      <color rgb="FFC00000"/>
      <name val="Times New Roman"/>
      <family val="1"/>
    </font>
    <font>
      <b/>
      <sz val="26"/>
      <color theme="1"/>
      <name val="Times New Roman"/>
      <family val="1"/>
    </font>
    <font>
      <b/>
      <sz val="24"/>
      <color theme="1"/>
      <name val="Times New Roman"/>
      <family val="1"/>
    </font>
    <font>
      <b/>
      <sz val="24"/>
      <color theme="1"/>
      <name val="Times New Roman Cyr"/>
      <family val="0"/>
    </font>
    <font>
      <b/>
      <sz val="22"/>
      <color theme="1"/>
      <name val="Times New Roman"/>
      <family val="1"/>
    </font>
    <font>
      <sz val="48"/>
      <color theme="1"/>
      <name val="Times New Roman"/>
      <family val="1"/>
    </font>
    <font>
      <i/>
      <sz val="24"/>
      <color rgb="FFC00000"/>
      <name val="Times New Roman"/>
      <family val="1"/>
    </font>
    <font>
      <sz val="14"/>
      <color rgb="FFC00000"/>
      <name val="Times New Roman"/>
      <family val="1"/>
    </font>
    <font>
      <sz val="22"/>
      <color theme="1"/>
      <name val="Times New Roman"/>
      <family val="1"/>
    </font>
    <font>
      <sz val="20"/>
      <color theme="1"/>
      <name val="Times New Roman"/>
      <family val="1"/>
    </font>
    <font>
      <sz val="24"/>
      <color rgb="FFFF0000"/>
      <name val="Times New Roman"/>
      <family val="1"/>
    </font>
    <font>
      <i/>
      <sz val="20"/>
      <color theme="1"/>
      <name val="Times New Roman"/>
      <family val="1"/>
    </font>
    <font>
      <sz val="36"/>
      <color theme="1"/>
      <name val="Calibri"/>
      <family val="2"/>
    </font>
    <font>
      <b/>
      <i/>
      <sz val="24"/>
      <color theme="1"/>
      <name val="Times New Roman"/>
      <family val="1"/>
    </font>
    <font>
      <i/>
      <sz val="24"/>
      <color theme="1"/>
      <name val="Times New Roman"/>
      <family val="1"/>
    </font>
    <font>
      <sz val="24"/>
      <color theme="1"/>
      <name val="Times New Roman Cyr"/>
      <family val="0"/>
    </font>
    <font>
      <i/>
      <sz val="22"/>
      <color theme="1"/>
      <name val="Times New Roman"/>
      <family val="1"/>
    </font>
    <font>
      <sz val="10"/>
      <color theme="1"/>
      <name val="Arial Cyr"/>
      <family val="0"/>
    </font>
    <font>
      <sz val="24"/>
      <color theme="1"/>
      <name val="Arial Cyr"/>
      <family val="0"/>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6" tint="0.39998000860214233"/>
        <bgColor indexed="64"/>
      </patternFill>
    </fill>
    <fill>
      <patternFill patternType="solid">
        <fgColor theme="6" tint="0.5999900102615356"/>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color indexed="63"/>
      </right>
      <top style="medium"/>
      <bottom>
        <color indexed="63"/>
      </bottom>
    </border>
    <border>
      <left style="thin"/>
      <right style="medium"/>
      <top style="medium"/>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0"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7" fillId="25" borderId="1" applyNumberFormat="0" applyAlignment="0" applyProtection="0"/>
    <xf numFmtId="0" fontId="88" fillId="26" borderId="2" applyNumberFormat="0" applyAlignment="0" applyProtection="0"/>
    <xf numFmtId="0" fontId="89" fillId="26" borderId="1" applyNumberFormat="0" applyAlignment="0" applyProtection="0"/>
    <xf numFmtId="0" fontId="9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94" fillId="0" borderId="6" applyNumberFormat="0" applyFill="0" applyAlignment="0" applyProtection="0"/>
    <xf numFmtId="0" fontId="95" fillId="27" borderId="7" applyNumberFormat="0" applyAlignment="0" applyProtection="0"/>
    <xf numFmtId="0" fontId="96" fillId="0" borderId="0" applyNumberFormat="0" applyFill="0" applyBorder="0" applyAlignment="0" applyProtection="0"/>
    <xf numFmtId="0" fontId="97" fillId="28" borderId="0" applyNumberFormat="0" applyBorder="0" applyAlignment="0" applyProtection="0"/>
    <xf numFmtId="0" fontId="20" fillId="0" borderId="0">
      <alignment/>
      <protection/>
    </xf>
    <xf numFmtId="0" fontId="4" fillId="0" borderId="0">
      <alignment/>
      <protection/>
    </xf>
    <xf numFmtId="0" fontId="4" fillId="0" borderId="0">
      <alignment/>
      <protection/>
    </xf>
    <xf numFmtId="0" fontId="98" fillId="0" borderId="0" applyNumberFormat="0" applyFill="0" applyBorder="0" applyAlignment="0" applyProtection="0"/>
    <xf numFmtId="0" fontId="99" fillId="29" borderId="0" applyNumberFormat="0" applyBorder="0" applyAlignment="0" applyProtection="0"/>
    <xf numFmtId="0" fontId="10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3" fillId="31" borderId="0" applyNumberFormat="0" applyBorder="0" applyAlignment="0" applyProtection="0"/>
  </cellStyleXfs>
  <cellXfs count="348">
    <xf numFmtId="0" fontId="0" fillId="0" borderId="0" xfId="0" applyAlignment="1">
      <alignment/>
    </xf>
    <xf numFmtId="0" fontId="2" fillId="0" borderId="0" xfId="0" applyFont="1" applyAlignment="1">
      <alignment wrapText="1"/>
    </xf>
    <xf numFmtId="0" fontId="2" fillId="0" borderId="10" xfId="0" applyFont="1" applyBorder="1" applyAlignment="1">
      <alignment wrapText="1"/>
    </xf>
    <xf numFmtId="0" fontId="2" fillId="0" borderId="11" xfId="0" applyFont="1" applyBorder="1" applyAlignment="1">
      <alignment wrapText="1"/>
    </xf>
    <xf numFmtId="0" fontId="2" fillId="0" borderId="12" xfId="0" applyFont="1" applyBorder="1" applyAlignment="1">
      <alignment wrapText="1"/>
    </xf>
    <xf numFmtId="0" fontId="2" fillId="0" borderId="13" xfId="0" applyFont="1" applyBorder="1" applyAlignment="1">
      <alignment wrapText="1"/>
    </xf>
    <xf numFmtId="180" fontId="2" fillId="0" borderId="14" xfId="0" applyNumberFormat="1" applyFont="1" applyBorder="1" applyAlignment="1">
      <alignment wrapText="1"/>
    </xf>
    <xf numFmtId="0" fontId="2" fillId="0" borderId="15" xfId="0" applyFont="1" applyBorder="1" applyAlignment="1">
      <alignment wrapText="1"/>
    </xf>
    <xf numFmtId="0" fontId="2" fillId="0" borderId="16" xfId="0" applyFont="1" applyBorder="1" applyAlignment="1">
      <alignment wrapText="1"/>
    </xf>
    <xf numFmtId="0" fontId="2" fillId="0" borderId="17" xfId="0" applyFont="1" applyBorder="1" applyAlignment="1">
      <alignment wrapText="1"/>
    </xf>
    <xf numFmtId="0" fontId="3" fillId="0" borderId="0" xfId="0" applyFont="1" applyAlignment="1">
      <alignmen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2" fontId="2" fillId="0" borderId="12"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0" fontId="2" fillId="0" borderId="20" xfId="0" applyFont="1" applyBorder="1" applyAlignment="1">
      <alignment horizontal="center" vertical="center" wrapText="1"/>
    </xf>
    <xf numFmtId="2" fontId="2" fillId="0" borderId="15"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15" xfId="55" applyFont="1" applyFill="1" applyBorder="1" applyAlignment="1">
      <alignment horizontal="left" vertical="center" wrapText="1"/>
      <protection/>
    </xf>
    <xf numFmtId="0" fontId="2" fillId="0" borderId="2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2" xfId="0" applyFont="1" applyBorder="1" applyAlignment="1">
      <alignment horizontal="center" vertical="center" wrapText="1"/>
    </xf>
    <xf numFmtId="2" fontId="2" fillId="0" borderId="21" xfId="0" applyNumberFormat="1" applyFont="1" applyBorder="1" applyAlignment="1">
      <alignment horizontal="center" vertical="center" wrapText="1"/>
    </xf>
    <xf numFmtId="0" fontId="2" fillId="0" borderId="0" xfId="0" applyFont="1" applyAlignment="1">
      <alignment horizontal="center" vertical="justify"/>
    </xf>
    <xf numFmtId="0" fontId="2" fillId="0" borderId="15" xfId="55" applyFont="1" applyBorder="1" applyAlignment="1">
      <alignment horizontal="left" vertical="center" wrapText="1"/>
      <protection/>
    </xf>
    <xf numFmtId="0" fontId="2" fillId="32" borderId="0" xfId="0" applyFont="1" applyFill="1" applyAlignment="1">
      <alignment wrapText="1"/>
    </xf>
    <xf numFmtId="180" fontId="2" fillId="0" borderId="18" xfId="0" applyNumberFormat="1" applyFont="1" applyBorder="1" applyAlignment="1">
      <alignment wrapText="1"/>
    </xf>
    <xf numFmtId="0" fontId="2" fillId="0" borderId="0" xfId="0" applyFont="1" applyBorder="1" applyAlignment="1">
      <alignment wrapText="1"/>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2" fontId="9" fillId="0" borderId="15" xfId="0" applyNumberFormat="1" applyFont="1" applyBorder="1" applyAlignment="1">
      <alignment horizontal="center" vertical="center" wrapText="1"/>
    </xf>
    <xf numFmtId="0" fontId="8" fillId="0" borderId="0" xfId="0" applyFont="1" applyAlignment="1">
      <alignment/>
    </xf>
    <xf numFmtId="0" fontId="7" fillId="0" borderId="0" xfId="0" applyFont="1" applyAlignment="1">
      <alignment/>
    </xf>
    <xf numFmtId="0" fontId="9" fillId="0" borderId="0" xfId="0" applyFont="1" applyAlignment="1">
      <alignment wrapText="1"/>
    </xf>
    <xf numFmtId="0" fontId="10" fillId="0" borderId="0" xfId="0" applyFont="1" applyAlignment="1">
      <alignment wrapText="1"/>
    </xf>
    <xf numFmtId="0" fontId="10" fillId="0" borderId="15" xfId="55" applyFont="1" applyBorder="1" applyAlignment="1">
      <alignment horizontal="left" vertical="center" wrapText="1"/>
      <protection/>
    </xf>
    <xf numFmtId="0" fontId="12" fillId="0" borderId="15" xfId="55" applyFont="1" applyFill="1" applyBorder="1" applyAlignment="1">
      <alignment horizontal="left" vertical="center" wrapText="1"/>
      <protection/>
    </xf>
    <xf numFmtId="0" fontId="10" fillId="0" borderId="15" xfId="55" applyFont="1" applyFill="1" applyBorder="1" applyAlignment="1">
      <alignment horizontal="left" vertical="center" wrapText="1"/>
      <protection/>
    </xf>
    <xf numFmtId="180" fontId="2" fillId="33" borderId="18" xfId="0" applyNumberFormat="1" applyFont="1" applyFill="1" applyBorder="1" applyAlignment="1">
      <alignment wrapText="1"/>
    </xf>
    <xf numFmtId="0" fontId="2" fillId="33" borderId="12" xfId="0" applyFont="1" applyFill="1" applyBorder="1" applyAlignment="1">
      <alignment wrapText="1"/>
    </xf>
    <xf numFmtId="0" fontId="2" fillId="33" borderId="13" xfId="0" applyFont="1" applyFill="1" applyBorder="1" applyAlignment="1">
      <alignment wrapText="1"/>
    </xf>
    <xf numFmtId="0" fontId="2" fillId="33" borderId="21" xfId="0" applyFont="1" applyFill="1" applyBorder="1" applyAlignment="1">
      <alignment wrapText="1"/>
    </xf>
    <xf numFmtId="0" fontId="2" fillId="33" borderId="15" xfId="0" applyFont="1" applyFill="1" applyBorder="1" applyAlignment="1">
      <alignment wrapText="1"/>
    </xf>
    <xf numFmtId="0" fontId="9" fillId="33" borderId="12" xfId="0" applyFont="1" applyFill="1" applyBorder="1" applyAlignment="1">
      <alignment wrapText="1"/>
    </xf>
    <xf numFmtId="0" fontId="5" fillId="33" borderId="23" xfId="55" applyFont="1" applyFill="1" applyBorder="1" applyAlignment="1">
      <alignment horizontal="left" vertical="center" wrapText="1"/>
      <protection/>
    </xf>
    <xf numFmtId="0" fontId="9" fillId="33" borderId="15" xfId="0" applyFont="1" applyFill="1" applyBorder="1" applyAlignment="1">
      <alignment wrapText="1"/>
    </xf>
    <xf numFmtId="0" fontId="5" fillId="33" borderId="15" xfId="55" applyFont="1" applyFill="1" applyBorder="1" applyAlignment="1">
      <alignment horizontal="left" vertical="center" wrapText="1"/>
      <protection/>
    </xf>
    <xf numFmtId="0" fontId="5" fillId="33" borderId="15" xfId="55" applyFont="1" applyFill="1" applyBorder="1" applyAlignment="1">
      <alignment horizontal="left" vertical="center" wrapText="1"/>
      <protection/>
    </xf>
    <xf numFmtId="0" fontId="10" fillId="33" borderId="15" xfId="0" applyFont="1" applyFill="1" applyBorder="1" applyAlignment="1">
      <alignment wrapText="1"/>
    </xf>
    <xf numFmtId="0" fontId="11" fillId="33" borderId="15" xfId="55" applyFont="1" applyFill="1" applyBorder="1" applyAlignment="1">
      <alignment horizontal="left" vertical="center" wrapText="1"/>
      <protection/>
    </xf>
    <xf numFmtId="0" fontId="13" fillId="34" borderId="0" xfId="0" applyFont="1" applyFill="1" applyAlignment="1">
      <alignment vertical="center" wrapText="1"/>
    </xf>
    <xf numFmtId="0" fontId="14" fillId="34" borderId="0" xfId="55" applyFont="1" applyFill="1" applyBorder="1" applyAlignment="1" applyProtection="1">
      <alignment horizontal="center" vertical="center" wrapText="1"/>
      <protection locked="0"/>
    </xf>
    <xf numFmtId="0" fontId="15" fillId="34" borderId="0" xfId="0" applyFont="1" applyFill="1" applyAlignment="1">
      <alignment wrapText="1"/>
    </xf>
    <xf numFmtId="0" fontId="13" fillId="34" borderId="0" xfId="0" applyFont="1" applyFill="1" applyBorder="1" applyAlignment="1">
      <alignment horizontal="center" vertical="center" wrapText="1"/>
    </xf>
    <xf numFmtId="0" fontId="15" fillId="34" borderId="0" xfId="0" applyFont="1" applyFill="1" applyBorder="1" applyAlignment="1">
      <alignment horizontal="center" vertical="center" wrapText="1"/>
    </xf>
    <xf numFmtId="0" fontId="15" fillId="34" borderId="0" xfId="0" applyFont="1" applyFill="1" applyBorder="1" applyAlignment="1">
      <alignment horizontal="center" wrapText="1"/>
    </xf>
    <xf numFmtId="0" fontId="15" fillId="34" borderId="24" xfId="0" applyFont="1" applyFill="1" applyBorder="1" applyAlignment="1">
      <alignment wrapText="1"/>
    </xf>
    <xf numFmtId="0" fontId="15" fillId="34" borderId="0" xfId="0" applyFont="1" applyFill="1" applyBorder="1" applyAlignment="1">
      <alignment wrapText="1"/>
    </xf>
    <xf numFmtId="0" fontId="15" fillId="34" borderId="0" xfId="0" applyFont="1" applyFill="1" applyAlignment="1">
      <alignment horizontal="center" wrapText="1"/>
    </xf>
    <xf numFmtId="0" fontId="15" fillId="34" borderId="0" xfId="0" applyFont="1" applyFill="1" applyAlignment="1">
      <alignment horizontal="center"/>
    </xf>
    <xf numFmtId="0" fontId="104" fillId="34" borderId="0" xfId="55" applyFont="1" applyFill="1" applyBorder="1" applyAlignment="1" applyProtection="1">
      <alignment horizontal="center" vertical="center" wrapText="1"/>
      <protection locked="0"/>
    </xf>
    <xf numFmtId="0" fontId="105" fillId="34" borderId="0" xfId="0" applyFont="1" applyFill="1" applyAlignment="1">
      <alignment wrapText="1"/>
    </xf>
    <xf numFmtId="0" fontId="105" fillId="34" borderId="0" xfId="0" applyFont="1" applyFill="1" applyAlignment="1">
      <alignment horizontal="center"/>
    </xf>
    <xf numFmtId="0" fontId="13" fillId="34" borderId="0" xfId="0" applyFont="1" applyFill="1" applyAlignment="1">
      <alignment wrapText="1"/>
    </xf>
    <xf numFmtId="0" fontId="15" fillId="34" borderId="25" xfId="0" applyFont="1" applyFill="1" applyBorder="1" applyAlignment="1">
      <alignment wrapText="1"/>
    </xf>
    <xf numFmtId="0" fontId="15" fillId="34" borderId="26" xfId="0" applyFont="1" applyFill="1" applyBorder="1" applyAlignment="1">
      <alignment horizontal="center" vertical="center" wrapText="1"/>
    </xf>
    <xf numFmtId="0" fontId="23" fillId="34" borderId="0" xfId="0" applyFont="1" applyFill="1" applyAlignment="1">
      <alignment wrapText="1"/>
    </xf>
    <xf numFmtId="0" fontId="23" fillId="34" borderId="0" xfId="0" applyFont="1" applyFill="1" applyBorder="1" applyAlignment="1">
      <alignment wrapText="1"/>
    </xf>
    <xf numFmtId="0" fontId="22" fillId="34" borderId="0" xfId="0" applyFont="1" applyFill="1" applyBorder="1" applyAlignment="1">
      <alignment horizontal="center" vertical="center" wrapText="1"/>
    </xf>
    <xf numFmtId="0" fontId="22" fillId="34" borderId="0" xfId="0" applyFont="1" applyFill="1" applyAlignment="1">
      <alignment wrapText="1"/>
    </xf>
    <xf numFmtId="0" fontId="22" fillId="34" borderId="24" xfId="0" applyFont="1" applyFill="1" applyBorder="1" applyAlignment="1">
      <alignment horizontal="center" vertical="center" wrapText="1"/>
    </xf>
    <xf numFmtId="0" fontId="105" fillId="34" borderId="24" xfId="0" applyFont="1" applyFill="1" applyBorder="1" applyAlignment="1">
      <alignment wrapText="1"/>
    </xf>
    <xf numFmtId="3" fontId="105" fillId="34" borderId="24" xfId="0" applyNumberFormat="1" applyFont="1" applyFill="1" applyBorder="1" applyAlignment="1">
      <alignment wrapText="1"/>
    </xf>
    <xf numFmtId="3" fontId="22" fillId="34" borderId="24" xfId="0" applyNumberFormat="1" applyFont="1" applyFill="1" applyBorder="1" applyAlignment="1">
      <alignment horizontal="center" vertical="center" wrapText="1"/>
    </xf>
    <xf numFmtId="0" fontId="106" fillId="34" borderId="0" xfId="0" applyFont="1" applyFill="1" applyAlignment="1">
      <alignment wrapText="1"/>
    </xf>
    <xf numFmtId="180" fontId="13" fillId="34" borderId="24" xfId="0" applyNumberFormat="1" applyFont="1" applyFill="1" applyBorder="1" applyAlignment="1">
      <alignment wrapText="1"/>
    </xf>
    <xf numFmtId="0" fontId="18" fillId="34" borderId="24" xfId="0" applyFont="1" applyFill="1" applyBorder="1" applyAlignment="1">
      <alignment horizontal="center" vertical="center" wrapText="1"/>
    </xf>
    <xf numFmtId="0" fontId="19" fillId="34" borderId="24" xfId="0" applyFont="1" applyFill="1" applyBorder="1" applyAlignment="1">
      <alignment horizontal="center" vertical="center" wrapText="1"/>
    </xf>
    <xf numFmtId="0" fontId="105" fillId="34" borderId="24" xfId="0" applyNumberFormat="1" applyFont="1" applyFill="1" applyBorder="1" applyAlignment="1">
      <alignment horizontal="center" vertical="center" wrapText="1"/>
    </xf>
    <xf numFmtId="0" fontId="105" fillId="34" borderId="24" xfId="0" applyFont="1" applyFill="1" applyBorder="1" applyAlignment="1">
      <alignment horizontal="center" vertical="center" wrapText="1"/>
    </xf>
    <xf numFmtId="49" fontId="105" fillId="34" borderId="24" xfId="0" applyNumberFormat="1" applyFont="1" applyFill="1" applyBorder="1" applyAlignment="1">
      <alignment horizontal="center" vertical="center" wrapText="1"/>
    </xf>
    <xf numFmtId="3" fontId="105" fillId="34" borderId="24" xfId="0" applyNumberFormat="1" applyFont="1" applyFill="1" applyBorder="1" applyAlignment="1">
      <alignment horizontal="center" vertical="center" wrapText="1"/>
    </xf>
    <xf numFmtId="0" fontId="105" fillId="34" borderId="24" xfId="0" applyFont="1" applyFill="1" applyBorder="1" applyAlignment="1">
      <alignment horizontal="center" wrapText="1"/>
    </xf>
    <xf numFmtId="0" fontId="107" fillId="34" borderId="24" xfId="0" applyNumberFormat="1" applyFont="1" applyFill="1" applyBorder="1" applyAlignment="1">
      <alignment horizontal="center" vertical="center" wrapText="1"/>
    </xf>
    <xf numFmtId="0" fontId="107" fillId="34" borderId="24" xfId="0" applyFont="1" applyFill="1" applyBorder="1" applyAlignment="1">
      <alignment horizontal="center" vertical="center" wrapText="1"/>
    </xf>
    <xf numFmtId="3" fontId="107" fillId="34" borderId="24" xfId="0" applyNumberFormat="1" applyFont="1" applyFill="1" applyBorder="1" applyAlignment="1">
      <alignment horizontal="center" vertical="center" wrapText="1"/>
    </xf>
    <xf numFmtId="0" fontId="13" fillId="35" borderId="24" xfId="0" applyNumberFormat="1" applyFont="1" applyFill="1" applyBorder="1" applyAlignment="1">
      <alignment horizontal="center" vertical="center" wrapText="1"/>
    </xf>
    <xf numFmtId="49" fontId="13" fillId="35" borderId="24" xfId="0" applyNumberFormat="1" applyFont="1" applyFill="1" applyBorder="1" applyAlignment="1">
      <alignment horizontal="center" vertical="center" wrapText="1"/>
    </xf>
    <xf numFmtId="0" fontId="13" fillId="35" borderId="24" xfId="0" applyFont="1" applyFill="1" applyBorder="1" applyAlignment="1">
      <alignment horizontal="center" vertical="center" wrapText="1"/>
    </xf>
    <xf numFmtId="3" fontId="13" fillId="35" borderId="24" xfId="0" applyNumberFormat="1" applyFont="1" applyFill="1" applyBorder="1" applyAlignment="1">
      <alignment horizontal="center" vertical="center" wrapText="1"/>
    </xf>
    <xf numFmtId="49" fontId="108" fillId="35" borderId="24" xfId="0" applyNumberFormat="1" applyFont="1" applyFill="1" applyBorder="1" applyAlignment="1">
      <alignment horizontal="center" vertical="center" wrapText="1"/>
    </xf>
    <xf numFmtId="49" fontId="22" fillId="34" borderId="24" xfId="0" applyNumberFormat="1" applyFont="1" applyFill="1" applyBorder="1" applyAlignment="1">
      <alignment horizontal="center" vertical="center" wrapText="1"/>
    </xf>
    <xf numFmtId="3" fontId="13" fillId="34" borderId="24" xfId="0" applyNumberFormat="1" applyFont="1" applyFill="1" applyBorder="1" applyAlignment="1">
      <alignment horizontal="center" vertical="center" wrapText="1"/>
    </xf>
    <xf numFmtId="0" fontId="15" fillId="34" borderId="26" xfId="0" applyFont="1" applyFill="1" applyBorder="1" applyAlignment="1">
      <alignment wrapText="1"/>
    </xf>
    <xf numFmtId="0" fontId="24" fillId="34" borderId="24" xfId="0" applyFont="1" applyFill="1" applyBorder="1" applyAlignment="1">
      <alignment horizontal="center" vertical="center" wrapText="1"/>
    </xf>
    <xf numFmtId="0" fontId="18" fillId="35" borderId="24" xfId="0" applyFont="1" applyFill="1" applyBorder="1" applyAlignment="1">
      <alignment horizontal="center" vertical="center" wrapText="1"/>
    </xf>
    <xf numFmtId="3" fontId="26" fillId="35" borderId="24" xfId="0" applyNumberFormat="1" applyFont="1" applyFill="1" applyBorder="1" applyAlignment="1">
      <alignment horizontal="center" vertical="center" wrapText="1"/>
    </xf>
    <xf numFmtId="0" fontId="27" fillId="34" borderId="24" xfId="0" applyFont="1" applyFill="1" applyBorder="1" applyAlignment="1">
      <alignment horizontal="center" vertical="center" wrapText="1"/>
    </xf>
    <xf numFmtId="49" fontId="15" fillId="34" borderId="24" xfId="0" applyNumberFormat="1" applyFont="1" applyFill="1" applyBorder="1" applyAlignment="1">
      <alignment horizontal="center" vertical="center" wrapText="1"/>
    </xf>
    <xf numFmtId="0" fontId="17" fillId="34" borderId="24" xfId="0" applyFont="1" applyFill="1" applyBorder="1" applyAlignment="1">
      <alignment horizontal="center" vertical="center" wrapText="1"/>
    </xf>
    <xf numFmtId="3" fontId="15" fillId="34" borderId="24" xfId="0" applyNumberFormat="1" applyFont="1" applyFill="1" applyBorder="1" applyAlignment="1">
      <alignment horizontal="center" vertical="center" wrapText="1"/>
    </xf>
    <xf numFmtId="0" fontId="24" fillId="35" borderId="24" xfId="0" applyFont="1" applyFill="1" applyBorder="1" applyAlignment="1">
      <alignment horizontal="center" vertical="center" wrapText="1"/>
    </xf>
    <xf numFmtId="49" fontId="13" fillId="34" borderId="24" xfId="0" applyNumberFormat="1" applyFont="1" applyFill="1" applyBorder="1" applyAlignment="1">
      <alignment horizontal="center" vertical="center" wrapText="1"/>
    </xf>
    <xf numFmtId="49" fontId="17" fillId="34" borderId="24" xfId="0" applyNumberFormat="1" applyFont="1" applyFill="1" applyBorder="1" applyAlignment="1">
      <alignment horizontal="center" vertical="center" wrapText="1"/>
    </xf>
    <xf numFmtId="0" fontId="13" fillId="35" borderId="24" xfId="0" applyFont="1" applyFill="1" applyBorder="1" applyAlignment="1">
      <alignment horizontal="center" vertical="top" wrapText="1"/>
    </xf>
    <xf numFmtId="0" fontId="13" fillId="35" borderId="24" xfId="55" applyFont="1" applyFill="1" applyBorder="1" applyAlignment="1">
      <alignment horizontal="center" vertical="center" wrapText="1"/>
      <protection/>
    </xf>
    <xf numFmtId="0" fontId="109" fillId="34" borderId="0" xfId="0" applyFont="1" applyFill="1" applyBorder="1" applyAlignment="1">
      <alignment wrapText="1"/>
    </xf>
    <xf numFmtId="0" fontId="109" fillId="34" borderId="0" xfId="0" applyFont="1" applyFill="1" applyAlignment="1">
      <alignment wrapText="1"/>
    </xf>
    <xf numFmtId="3" fontId="106" fillId="34" borderId="24" xfId="0" applyNumberFormat="1" applyFont="1" applyFill="1" applyBorder="1" applyAlignment="1">
      <alignment horizontal="center" vertical="center" wrapText="1"/>
    </xf>
    <xf numFmtId="0" fontId="110" fillId="34" borderId="0" xfId="0" applyFont="1" applyFill="1" applyBorder="1" applyAlignment="1">
      <alignment wrapText="1"/>
    </xf>
    <xf numFmtId="0" fontId="105" fillId="34" borderId="24" xfId="0" applyFont="1" applyFill="1" applyBorder="1" applyAlignment="1">
      <alignment vertical="center" wrapText="1"/>
    </xf>
    <xf numFmtId="0" fontId="110" fillId="34" borderId="24" xfId="0" applyFont="1" applyFill="1" applyBorder="1" applyAlignment="1">
      <alignment wrapText="1"/>
    </xf>
    <xf numFmtId="0" fontId="105" fillId="34" borderId="24" xfId="0" applyFont="1" applyFill="1" applyBorder="1" applyAlignment="1">
      <alignment horizontal="center" vertical="top" wrapText="1"/>
    </xf>
    <xf numFmtId="0" fontId="15" fillId="34" borderId="24" xfId="0" applyFont="1" applyFill="1" applyBorder="1" applyAlignment="1">
      <alignment horizontal="center" wrapText="1"/>
    </xf>
    <xf numFmtId="3" fontId="111" fillId="35" borderId="24" xfId="0" applyNumberFormat="1" applyFont="1" applyFill="1" applyBorder="1" applyAlignment="1">
      <alignment horizontal="center" vertical="center" wrapText="1"/>
    </xf>
    <xf numFmtId="3" fontId="112" fillId="35" borderId="24" xfId="0" applyNumberFormat="1" applyFont="1" applyFill="1" applyBorder="1" applyAlignment="1">
      <alignment horizontal="center" vertical="center" wrapText="1"/>
    </xf>
    <xf numFmtId="0" fontId="108" fillId="35" borderId="24" xfId="0" applyFont="1" applyFill="1" applyBorder="1" applyAlignment="1">
      <alignment horizontal="center" wrapText="1"/>
    </xf>
    <xf numFmtId="3" fontId="15" fillId="34" borderId="0" xfId="0" applyNumberFormat="1" applyFont="1" applyFill="1" applyAlignment="1">
      <alignment wrapText="1"/>
    </xf>
    <xf numFmtId="0" fontId="15" fillId="34" borderId="24" xfId="0" applyFont="1" applyFill="1" applyBorder="1" applyAlignment="1">
      <alignment horizontal="center" vertical="center" wrapText="1"/>
    </xf>
    <xf numFmtId="0" fontId="15" fillId="34" borderId="0" xfId="0" applyFont="1" applyFill="1" applyBorder="1" applyAlignment="1">
      <alignment horizontal="left" wrapText="1"/>
    </xf>
    <xf numFmtId="3" fontId="15" fillId="34" borderId="0" xfId="0" applyNumberFormat="1" applyFont="1" applyFill="1" applyBorder="1" applyAlignment="1">
      <alignment horizontal="left" wrapText="1"/>
    </xf>
    <xf numFmtId="3" fontId="15" fillId="34" borderId="0" xfId="0" applyNumberFormat="1" applyFont="1" applyFill="1" applyBorder="1" applyAlignment="1">
      <alignment horizontal="left" vertical="center" wrapText="1"/>
    </xf>
    <xf numFmtId="49" fontId="15" fillId="34" borderId="24" xfId="53" applyNumberFormat="1" applyFont="1" applyFill="1" applyBorder="1" applyAlignment="1">
      <alignment horizontal="center" vertical="center"/>
      <protection/>
    </xf>
    <xf numFmtId="0" fontId="106" fillId="34" borderId="24" xfId="0" applyFont="1" applyFill="1" applyBorder="1" applyAlignment="1">
      <alignment horizontal="center" wrapText="1"/>
    </xf>
    <xf numFmtId="0" fontId="106" fillId="34" borderId="0" xfId="0" applyFont="1" applyFill="1" applyBorder="1" applyAlignment="1">
      <alignment horizontal="left" vertical="center" wrapText="1"/>
    </xf>
    <xf numFmtId="0" fontId="106" fillId="34" borderId="0" xfId="0" applyFont="1" applyFill="1" applyBorder="1" applyAlignment="1">
      <alignment horizontal="center" wrapText="1"/>
    </xf>
    <xf numFmtId="0" fontId="106" fillId="34" borderId="0" xfId="0" applyFont="1" applyFill="1" applyBorder="1" applyAlignment="1">
      <alignment wrapText="1"/>
    </xf>
    <xf numFmtId="0" fontId="112" fillId="34" borderId="0" xfId="0" applyFont="1" applyFill="1" applyAlignment="1">
      <alignment wrapText="1"/>
    </xf>
    <xf numFmtId="0" fontId="112" fillId="35" borderId="24" xfId="0" applyNumberFormat="1" applyFont="1" applyFill="1" applyBorder="1" applyAlignment="1">
      <alignment horizontal="center" vertical="center" wrapText="1"/>
    </xf>
    <xf numFmtId="0" fontId="113" fillId="35" borderId="24" xfId="55" applyFont="1" applyFill="1" applyBorder="1" applyAlignment="1">
      <alignment horizontal="center" vertical="center" wrapText="1"/>
      <protection/>
    </xf>
    <xf numFmtId="0" fontId="114" fillId="35" borderId="24" xfId="0" applyFont="1" applyFill="1" applyBorder="1" applyAlignment="1">
      <alignment horizontal="center" vertical="center" wrapText="1"/>
    </xf>
    <xf numFmtId="0" fontId="112" fillId="34" borderId="0" xfId="0" applyFont="1" applyFill="1" applyBorder="1" applyAlignment="1">
      <alignment horizontal="center" vertical="center" wrapText="1"/>
    </xf>
    <xf numFmtId="0" fontId="115" fillId="35" borderId="24" xfId="0" applyFont="1" applyFill="1" applyBorder="1" applyAlignment="1">
      <alignment horizontal="center" vertical="center" wrapText="1"/>
    </xf>
    <xf numFmtId="0" fontId="15" fillId="34" borderId="24" xfId="0" applyFont="1" applyFill="1" applyBorder="1" applyAlignment="1">
      <alignment horizontal="center" vertical="center" wrapText="1"/>
    </xf>
    <xf numFmtId="0" fontId="106" fillId="34" borderId="24" xfId="0" applyFont="1" applyFill="1" applyBorder="1" applyAlignment="1">
      <alignment horizontal="center" vertical="center" wrapText="1"/>
    </xf>
    <xf numFmtId="49" fontId="106" fillId="34" borderId="24" xfId="0" applyNumberFormat="1" applyFont="1" applyFill="1" applyBorder="1" applyAlignment="1">
      <alignment horizontal="center" vertical="center" wrapText="1"/>
    </xf>
    <xf numFmtId="0" fontId="16" fillId="34" borderId="24" xfId="55" applyFont="1" applyFill="1" applyBorder="1" applyAlignment="1">
      <alignment horizontal="center" vertical="center" wrapText="1"/>
      <protection/>
    </xf>
    <xf numFmtId="0" fontId="15" fillId="34" borderId="0" xfId="0" applyFont="1" applyFill="1" applyBorder="1" applyAlignment="1">
      <alignment horizontal="left" vertical="center" wrapText="1"/>
    </xf>
    <xf numFmtId="0" fontId="22" fillId="34" borderId="25" xfId="0" applyFont="1" applyFill="1" applyBorder="1" applyAlignment="1">
      <alignment wrapText="1"/>
    </xf>
    <xf numFmtId="0" fontId="22" fillId="34" borderId="26" xfId="0" applyFont="1" applyFill="1" applyBorder="1" applyAlignment="1">
      <alignment horizontal="center" vertical="center" wrapText="1"/>
    </xf>
    <xf numFmtId="0" fontId="22" fillId="34" borderId="24" xfId="0" applyFont="1" applyFill="1" applyBorder="1" applyAlignment="1">
      <alignment wrapText="1"/>
    </xf>
    <xf numFmtId="0" fontId="21" fillId="34" borderId="25" xfId="0" applyFont="1" applyFill="1" applyBorder="1" applyAlignment="1">
      <alignment wrapText="1"/>
    </xf>
    <xf numFmtId="0" fontId="116" fillId="34" borderId="24" xfId="0" applyFont="1" applyFill="1" applyBorder="1" applyAlignment="1">
      <alignment horizontal="center" vertical="center" wrapText="1"/>
    </xf>
    <xf numFmtId="3" fontId="116" fillId="34" borderId="24" xfId="0" applyNumberFormat="1" applyFont="1" applyFill="1" applyBorder="1" applyAlignment="1">
      <alignment horizontal="center" vertical="center" wrapText="1"/>
    </xf>
    <xf numFmtId="0" fontId="21" fillId="34" borderId="26" xfId="0" applyFont="1" applyFill="1" applyBorder="1" applyAlignment="1">
      <alignment horizontal="center" vertical="center" wrapText="1"/>
    </xf>
    <xf numFmtId="0" fontId="21" fillId="34" borderId="24" xfId="0" applyFont="1" applyFill="1" applyBorder="1" applyAlignment="1">
      <alignment horizontal="center" vertical="center" wrapText="1"/>
    </xf>
    <xf numFmtId="0" fontId="21" fillId="34" borderId="24" xfId="0" applyFont="1" applyFill="1" applyBorder="1" applyAlignment="1">
      <alignment wrapText="1"/>
    </xf>
    <xf numFmtId="0" fontId="21" fillId="34" borderId="0" xfId="0" applyFont="1" applyFill="1" applyAlignment="1">
      <alignment wrapText="1"/>
    </xf>
    <xf numFmtId="0" fontId="21" fillId="34" borderId="0" xfId="0" applyFont="1" applyFill="1" applyBorder="1" applyAlignment="1">
      <alignment horizontal="center" vertical="center" wrapText="1"/>
    </xf>
    <xf numFmtId="0" fontId="117" fillId="34" borderId="24" xfId="0" applyFont="1" applyFill="1" applyBorder="1" applyAlignment="1">
      <alignment horizontal="center" vertical="center" wrapText="1"/>
    </xf>
    <xf numFmtId="49" fontId="107" fillId="34" borderId="24" xfId="0" applyNumberFormat="1" applyFont="1" applyFill="1" applyBorder="1" applyAlignment="1">
      <alignment horizontal="center" vertical="center" wrapText="1"/>
    </xf>
    <xf numFmtId="0" fontId="22" fillId="34" borderId="0" xfId="0" applyFont="1" applyFill="1" applyBorder="1" applyAlignment="1">
      <alignment horizontal="left" vertical="center" wrapText="1"/>
    </xf>
    <xf numFmtId="49" fontId="118" fillId="34" borderId="24" xfId="0" applyNumberFormat="1" applyFont="1" applyFill="1" applyBorder="1" applyAlignment="1">
      <alignment horizontal="center" vertical="center" wrapText="1"/>
    </xf>
    <xf numFmtId="0" fontId="119" fillId="34" borderId="24" xfId="0" applyFont="1" applyFill="1" applyBorder="1" applyAlignment="1">
      <alignment horizontal="center" vertical="center" wrapText="1"/>
    </xf>
    <xf numFmtId="0" fontId="106" fillId="34" borderId="0" xfId="0" applyFont="1" applyFill="1" applyBorder="1" applyAlignment="1">
      <alignment horizontal="center" vertical="center" wrapText="1"/>
    </xf>
    <xf numFmtId="0" fontId="22" fillId="34" borderId="24" xfId="0" applyNumberFormat="1" applyFont="1" applyFill="1" applyBorder="1" applyAlignment="1">
      <alignment horizontal="center" vertical="center" wrapText="1"/>
    </xf>
    <xf numFmtId="0" fontId="22" fillId="34" borderId="0" xfId="0" applyFont="1" applyFill="1" applyBorder="1" applyAlignment="1">
      <alignment horizontal="center" wrapText="1"/>
    </xf>
    <xf numFmtId="0" fontId="120" fillId="34" borderId="0" xfId="0" applyFont="1" applyFill="1" applyBorder="1" applyAlignment="1">
      <alignment horizontal="center" vertical="center" wrapText="1"/>
    </xf>
    <xf numFmtId="0" fontId="120" fillId="34" borderId="0" xfId="0" applyFont="1" applyFill="1" applyAlignment="1">
      <alignment wrapText="1"/>
    </xf>
    <xf numFmtId="0" fontId="15" fillId="34" borderId="27" xfId="0" applyFont="1" applyFill="1" applyBorder="1" applyAlignment="1">
      <alignment horizontal="center" vertical="center" wrapText="1"/>
    </xf>
    <xf numFmtId="0" fontId="106" fillId="34" borderId="24" xfId="0" applyNumberFormat="1" applyFont="1" applyFill="1" applyBorder="1" applyAlignment="1">
      <alignment horizontal="center" vertical="center" wrapText="1"/>
    </xf>
    <xf numFmtId="0" fontId="118" fillId="34" borderId="24" xfId="0" applyFont="1" applyFill="1" applyBorder="1" applyAlignment="1">
      <alignment horizontal="center" vertical="center" wrapText="1"/>
    </xf>
    <xf numFmtId="0" fontId="106" fillId="34" borderId="24" xfId="0" applyFont="1" applyFill="1" applyBorder="1" applyAlignment="1">
      <alignment horizontal="center" vertical="top" wrapText="1"/>
    </xf>
    <xf numFmtId="0" fontId="118" fillId="34" borderId="24" xfId="0" applyFont="1" applyFill="1" applyBorder="1" applyAlignment="1">
      <alignment wrapText="1"/>
    </xf>
    <xf numFmtId="0" fontId="118" fillId="34" borderId="0" xfId="0" applyFont="1" applyFill="1" applyBorder="1" applyAlignment="1">
      <alignment wrapText="1"/>
    </xf>
    <xf numFmtId="0" fontId="105" fillId="34" borderId="0" xfId="0" applyFont="1" applyFill="1" applyBorder="1" applyAlignment="1">
      <alignment horizontal="center" wrapText="1"/>
    </xf>
    <xf numFmtId="0" fontId="105" fillId="34" borderId="0" xfId="0" applyFont="1" applyFill="1" applyBorder="1" applyAlignment="1">
      <alignment wrapText="1"/>
    </xf>
    <xf numFmtId="0" fontId="105" fillId="34" borderId="0" xfId="0" applyFont="1" applyFill="1" applyBorder="1" applyAlignment="1">
      <alignment horizontal="center" vertical="center" wrapText="1"/>
    </xf>
    <xf numFmtId="0" fontId="15" fillId="34" borderId="24" xfId="0" applyFont="1" applyFill="1" applyBorder="1" applyAlignment="1">
      <alignment horizontal="center" vertical="center" wrapText="1"/>
    </xf>
    <xf numFmtId="0" fontId="14" fillId="34" borderId="0" xfId="55" applyFont="1" applyFill="1" applyBorder="1" applyAlignment="1" applyProtection="1">
      <alignment horizontal="center" vertical="center" wrapText="1"/>
      <protection locked="0"/>
    </xf>
    <xf numFmtId="0" fontId="13" fillId="34" borderId="24" xfId="0" applyNumberFormat="1" applyFont="1" applyFill="1" applyBorder="1" applyAlignment="1">
      <alignment horizontal="center" vertical="center" wrapText="1"/>
    </xf>
    <xf numFmtId="0" fontId="13" fillId="34" borderId="24" xfId="0" applyFont="1" applyFill="1" applyBorder="1" applyAlignment="1">
      <alignment horizontal="center" vertical="center" wrapText="1"/>
    </xf>
    <xf numFmtId="0" fontId="15" fillId="34" borderId="24" xfId="0" applyNumberFormat="1" applyFont="1" applyFill="1" applyBorder="1" applyAlignment="1">
      <alignment horizontal="center" vertical="center" wrapText="1"/>
    </xf>
    <xf numFmtId="0" fontId="105" fillId="34" borderId="25" xfId="0" applyFont="1" applyFill="1" applyBorder="1" applyAlignment="1">
      <alignment wrapText="1"/>
    </xf>
    <xf numFmtId="0" fontId="105" fillId="34" borderId="26" xfId="0" applyFont="1" applyFill="1" applyBorder="1" applyAlignment="1">
      <alignment horizontal="center" vertical="center" wrapText="1"/>
    </xf>
    <xf numFmtId="0" fontId="15" fillId="34" borderId="25" xfId="0" applyFont="1" applyFill="1" applyBorder="1" applyAlignment="1">
      <alignment horizontal="center" vertical="center" wrapText="1"/>
    </xf>
    <xf numFmtId="0" fontId="116" fillId="34" borderId="0" xfId="0" applyFont="1" applyFill="1" applyBorder="1" applyAlignment="1">
      <alignment wrapText="1"/>
    </xf>
    <xf numFmtId="0" fontId="116" fillId="34" borderId="0" xfId="0" applyFont="1" applyFill="1" applyBorder="1" applyAlignment="1">
      <alignment horizontal="center" vertical="center" wrapText="1"/>
    </xf>
    <xf numFmtId="49" fontId="15" fillId="35" borderId="24" xfId="0" applyNumberFormat="1" applyFont="1" applyFill="1" applyBorder="1" applyAlignment="1">
      <alignment horizontal="center" vertical="center" wrapText="1"/>
    </xf>
    <xf numFmtId="49" fontId="121" fillId="34" borderId="24" xfId="0" applyNumberFormat="1" applyFont="1" applyFill="1" applyBorder="1" applyAlignment="1">
      <alignment horizontal="center" vertical="center" wrapText="1"/>
    </xf>
    <xf numFmtId="0" fontId="121" fillId="34" borderId="24" xfId="0" applyFont="1" applyFill="1" applyBorder="1" applyAlignment="1">
      <alignment wrapText="1"/>
    </xf>
    <xf numFmtId="49" fontId="121" fillId="36" borderId="24" xfId="0" applyNumberFormat="1" applyFont="1" applyFill="1" applyBorder="1" applyAlignment="1">
      <alignment horizontal="center" vertical="center" wrapText="1"/>
    </xf>
    <xf numFmtId="0" fontId="121" fillId="36" borderId="24" xfId="0" applyFont="1" applyFill="1" applyBorder="1" applyAlignment="1">
      <alignment wrapText="1"/>
    </xf>
    <xf numFmtId="3" fontId="33" fillId="36" borderId="24" xfId="0" applyNumberFormat="1" applyFont="1" applyFill="1" applyBorder="1" applyAlignment="1">
      <alignment horizontal="center" vertical="center" wrapText="1"/>
    </xf>
    <xf numFmtId="0" fontId="29" fillId="36" borderId="24" xfId="0" applyFont="1" applyFill="1" applyBorder="1" applyAlignment="1">
      <alignment horizontal="center" vertical="center" wrapText="1"/>
    </xf>
    <xf numFmtId="0" fontId="24" fillId="37" borderId="24" xfId="0" applyFont="1" applyFill="1" applyBorder="1" applyAlignment="1">
      <alignment horizontal="center" vertical="center" wrapText="1"/>
    </xf>
    <xf numFmtId="3" fontId="13" fillId="37" borderId="24" xfId="0" applyNumberFormat="1" applyFont="1" applyFill="1" applyBorder="1" applyAlignment="1">
      <alignment horizontal="center" vertical="center" wrapText="1"/>
    </xf>
    <xf numFmtId="0" fontId="24" fillId="36" borderId="24" xfId="0" applyFont="1" applyFill="1" applyBorder="1" applyAlignment="1">
      <alignment horizontal="center" vertical="center" wrapText="1"/>
    </xf>
    <xf numFmtId="49" fontId="24" fillId="37" borderId="24" xfId="0" applyNumberFormat="1" applyFont="1" applyFill="1" applyBorder="1" applyAlignment="1">
      <alignment horizontal="center" vertical="center" wrapText="1"/>
    </xf>
    <xf numFmtId="49" fontId="108" fillId="37" borderId="24" xfId="0" applyNumberFormat="1" applyFont="1" applyFill="1" applyBorder="1" applyAlignment="1">
      <alignment horizontal="center" vertical="center" wrapText="1"/>
    </xf>
    <xf numFmtId="3" fontId="112" fillId="38" borderId="24" xfId="0" applyNumberFormat="1" applyFont="1" applyFill="1" applyBorder="1" applyAlignment="1">
      <alignment horizontal="center" vertical="center" wrapText="1"/>
    </xf>
    <xf numFmtId="0" fontId="29" fillId="38" borderId="24" xfId="0" applyFont="1" applyFill="1" applyBorder="1" applyAlignment="1">
      <alignment horizontal="center" vertical="center" wrapText="1"/>
    </xf>
    <xf numFmtId="3" fontId="26" fillId="38" borderId="24" xfId="0" applyNumberFormat="1" applyFont="1" applyFill="1" applyBorder="1" applyAlignment="1">
      <alignment horizontal="center" vertical="center" wrapText="1"/>
    </xf>
    <xf numFmtId="0" fontId="29" fillId="38" borderId="24" xfId="0" applyFont="1" applyFill="1" applyBorder="1" applyAlignment="1">
      <alignment horizontal="center" wrapText="1"/>
    </xf>
    <xf numFmtId="0" fontId="122" fillId="38" borderId="24" xfId="0" applyFont="1" applyFill="1" applyBorder="1" applyAlignment="1">
      <alignment horizontal="center" wrapText="1"/>
    </xf>
    <xf numFmtId="3" fontId="33" fillId="39" borderId="24" xfId="0" applyNumberFormat="1" applyFont="1" applyFill="1" applyBorder="1" applyAlignment="1">
      <alignment horizontal="center" vertical="center" wrapText="1"/>
    </xf>
    <xf numFmtId="0" fontId="29" fillId="39" borderId="24" xfId="0" applyFont="1" applyFill="1" applyBorder="1" applyAlignment="1">
      <alignment horizontal="center" vertical="center" wrapText="1"/>
    </xf>
    <xf numFmtId="3" fontId="15" fillId="8" borderId="24" xfId="0" applyNumberFormat="1" applyFont="1" applyFill="1" applyBorder="1" applyAlignment="1">
      <alignment horizontal="center" vertical="center" wrapText="1"/>
    </xf>
    <xf numFmtId="3" fontId="22" fillId="8" borderId="24" xfId="0" applyNumberFormat="1" applyFont="1" applyFill="1" applyBorder="1" applyAlignment="1">
      <alignment horizontal="center" vertical="center" wrapText="1"/>
    </xf>
    <xf numFmtId="0" fontId="22" fillId="8" borderId="24" xfId="0" applyFont="1" applyFill="1" applyBorder="1" applyAlignment="1">
      <alignment horizontal="center" vertical="center" wrapText="1"/>
    </xf>
    <xf numFmtId="0" fontId="121" fillId="8" borderId="24" xfId="0" applyFont="1" applyFill="1" applyBorder="1" applyAlignment="1">
      <alignment wrapText="1"/>
    </xf>
    <xf numFmtId="3" fontId="15" fillId="35" borderId="24" xfId="0" applyNumberFormat="1" applyFont="1" applyFill="1" applyBorder="1" applyAlignment="1">
      <alignment horizontal="center" vertical="center" wrapText="1"/>
    </xf>
    <xf numFmtId="0" fontId="33" fillId="34" borderId="0" xfId="0" applyFont="1" applyFill="1" applyBorder="1" applyAlignment="1">
      <alignment wrapText="1"/>
    </xf>
    <xf numFmtId="0" fontId="33" fillId="34" borderId="0" xfId="0" applyFont="1" applyFill="1" applyAlignment="1">
      <alignment wrapText="1"/>
    </xf>
    <xf numFmtId="3" fontId="123" fillId="8" borderId="24" xfId="0" applyNumberFormat="1" applyFont="1" applyFill="1" applyBorder="1" applyAlignment="1">
      <alignment horizontal="center" vertical="center" wrapText="1"/>
    </xf>
    <xf numFmtId="3" fontId="33" fillId="8" borderId="24" xfId="0" applyNumberFormat="1" applyFont="1" applyFill="1" applyBorder="1" applyAlignment="1">
      <alignment horizontal="center" vertical="center" wrapText="1"/>
    </xf>
    <xf numFmtId="0" fontId="108" fillId="8" borderId="24" xfId="0" applyFont="1" applyFill="1" applyBorder="1" applyAlignment="1">
      <alignment horizontal="center" vertical="center" wrapText="1"/>
    </xf>
    <xf numFmtId="0" fontId="21" fillId="34" borderId="0" xfId="0" applyFont="1" applyFill="1" applyBorder="1" applyAlignment="1">
      <alignment wrapText="1"/>
    </xf>
    <xf numFmtId="49" fontId="112" fillId="35" borderId="24" xfId="0" applyNumberFormat="1" applyFont="1" applyFill="1" applyBorder="1" applyAlignment="1">
      <alignment horizontal="center" vertical="center" wrapText="1"/>
    </xf>
    <xf numFmtId="0" fontId="22" fillId="34" borderId="0" xfId="0" applyFont="1" applyFill="1" applyBorder="1" applyAlignment="1">
      <alignment wrapText="1"/>
    </xf>
    <xf numFmtId="0" fontId="22" fillId="34" borderId="0" xfId="0" applyFont="1" applyFill="1" applyBorder="1" applyAlignment="1">
      <alignment horizontal="center" vertical="center" wrapText="1"/>
    </xf>
    <xf numFmtId="0" fontId="22" fillId="34" borderId="0" xfId="0" applyFont="1" applyFill="1" applyAlignment="1">
      <alignment wrapText="1"/>
    </xf>
    <xf numFmtId="3" fontId="13" fillId="35" borderId="24" xfId="0" applyNumberFormat="1" applyFont="1" applyFill="1" applyBorder="1" applyAlignment="1">
      <alignment horizontal="center" vertical="center" wrapText="1"/>
    </xf>
    <xf numFmtId="49" fontId="33" fillId="36" borderId="24" xfId="0" applyNumberFormat="1" applyFont="1" applyFill="1" applyBorder="1" applyAlignment="1">
      <alignment horizontal="center" vertical="center" wrapText="1"/>
    </xf>
    <xf numFmtId="0" fontId="106" fillId="34" borderId="24" xfId="0" applyNumberFormat="1" applyFont="1" applyFill="1" applyBorder="1" applyAlignment="1">
      <alignment horizontal="center" vertical="center" wrapText="1"/>
    </xf>
    <xf numFmtId="0" fontId="15" fillId="34" borderId="28" xfId="0" applyFont="1" applyFill="1" applyBorder="1" applyAlignment="1">
      <alignment horizontal="center" vertical="center" wrapText="1"/>
    </xf>
    <xf numFmtId="0" fontId="15" fillId="34" borderId="24"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15" fillId="34" borderId="24" xfId="0" applyNumberFormat="1" applyFont="1" applyFill="1" applyBorder="1" applyAlignment="1">
      <alignment horizontal="center" vertical="center" wrapText="1"/>
    </xf>
    <xf numFmtId="0" fontId="25" fillId="34" borderId="0" xfId="0" applyFont="1" applyFill="1" applyAlignment="1">
      <alignment wrapText="1"/>
    </xf>
    <xf numFmtId="0" fontId="25" fillId="34" borderId="24" xfId="0" applyFont="1" applyFill="1" applyBorder="1" applyAlignment="1">
      <alignment horizontal="left" vertical="center" wrapText="1"/>
    </xf>
    <xf numFmtId="49" fontId="25" fillId="34" borderId="24" xfId="0" applyNumberFormat="1" applyFont="1" applyFill="1" applyBorder="1" applyAlignment="1">
      <alignment horizontal="center" vertical="center" wrapText="1"/>
    </xf>
    <xf numFmtId="0" fontId="25" fillId="34" borderId="0" xfId="0" applyFont="1" applyFill="1" applyBorder="1" applyAlignment="1">
      <alignment horizontal="left" vertical="center" wrapText="1"/>
    </xf>
    <xf numFmtId="0" fontId="25" fillId="34" borderId="0" xfId="0" applyFont="1" applyFill="1" applyBorder="1" applyAlignment="1">
      <alignment horizontal="center" vertical="center" wrapText="1"/>
    </xf>
    <xf numFmtId="0" fontId="25" fillId="34" borderId="24" xfId="0" applyFont="1" applyFill="1" applyBorder="1" applyAlignment="1">
      <alignment horizontal="center" vertical="center" wrapText="1"/>
    </xf>
    <xf numFmtId="3" fontId="124" fillId="34" borderId="24" xfId="0" applyNumberFormat="1" applyFont="1" applyFill="1" applyBorder="1" applyAlignment="1">
      <alignment horizontal="center" vertical="center" wrapText="1"/>
    </xf>
    <xf numFmtId="0" fontId="25" fillId="34" borderId="24" xfId="0" applyFont="1" applyFill="1" applyBorder="1" applyAlignment="1">
      <alignment horizontal="center" wrapText="1"/>
    </xf>
    <xf numFmtId="49" fontId="32" fillId="34" borderId="24" xfId="53" applyNumberFormat="1" applyFont="1" applyFill="1" applyBorder="1" applyAlignment="1">
      <alignment horizontal="center" vertical="center" wrapText="1"/>
      <protection/>
    </xf>
    <xf numFmtId="49" fontId="116" fillId="34" borderId="24" xfId="0" applyNumberFormat="1" applyFont="1" applyFill="1" applyBorder="1" applyAlignment="1">
      <alignment horizontal="center" vertical="center" wrapText="1"/>
    </xf>
    <xf numFmtId="49" fontId="106" fillId="35" borderId="24" xfId="0" applyNumberFormat="1" applyFont="1" applyFill="1" applyBorder="1" applyAlignment="1">
      <alignment horizontal="center" vertical="center" wrapText="1"/>
    </xf>
    <xf numFmtId="0" fontId="15" fillId="34" borderId="24" xfId="0" applyFont="1" applyFill="1" applyBorder="1" applyAlignment="1">
      <alignment horizontal="center" vertical="justify" wrapText="1"/>
    </xf>
    <xf numFmtId="0" fontId="15" fillId="34" borderId="24" xfId="0" applyFont="1" applyFill="1" applyBorder="1" applyAlignment="1">
      <alignment horizontal="center" vertical="top" wrapText="1"/>
    </xf>
    <xf numFmtId="49" fontId="15" fillId="34" borderId="24" xfId="43" applyNumberFormat="1" applyFont="1" applyFill="1" applyBorder="1" applyAlignment="1">
      <alignment horizontal="center" vertical="center" wrapText="1"/>
    </xf>
    <xf numFmtId="49" fontId="15" fillId="34" borderId="24" xfId="0" applyNumberFormat="1" applyFont="1" applyFill="1" applyBorder="1" applyAlignment="1">
      <alignment horizontal="center" vertical="top" wrapText="1"/>
    </xf>
    <xf numFmtId="3" fontId="23" fillId="34" borderId="24" xfId="0" applyNumberFormat="1" applyFont="1" applyFill="1" applyBorder="1" applyAlignment="1">
      <alignment horizontal="center" vertical="center" wrapText="1"/>
    </xf>
    <xf numFmtId="0" fontId="121" fillId="35" borderId="24" xfId="0" applyFont="1" applyFill="1" applyBorder="1" applyAlignment="1">
      <alignment wrapText="1"/>
    </xf>
    <xf numFmtId="0" fontId="30" fillId="34" borderId="24" xfId="55" applyFont="1" applyFill="1" applyBorder="1" applyAlignment="1">
      <alignment horizontal="center" vertical="top" wrapText="1"/>
      <protection/>
    </xf>
    <xf numFmtId="0" fontId="22" fillId="34" borderId="24" xfId="0" applyFont="1" applyFill="1" applyBorder="1" applyAlignment="1">
      <alignment horizontal="center" vertical="justify" wrapText="1"/>
    </xf>
    <xf numFmtId="0" fontId="22" fillId="34" borderId="24" xfId="0" applyFont="1" applyFill="1" applyBorder="1" applyAlignment="1">
      <alignment horizontal="center" wrapText="1"/>
    </xf>
    <xf numFmtId="0" fontId="30" fillId="34" borderId="24" xfId="55" applyFont="1" applyFill="1" applyBorder="1" applyAlignment="1">
      <alignment horizontal="center" vertical="center" wrapText="1"/>
      <protection/>
    </xf>
    <xf numFmtId="0" fontId="30" fillId="34" borderId="24" xfId="55" applyFont="1" applyFill="1" applyBorder="1" applyAlignment="1">
      <alignment horizontal="center" vertical="center" wrapText="1"/>
      <protection/>
    </xf>
    <xf numFmtId="0" fontId="125" fillId="34" borderId="24" xfId="55" applyFont="1" applyFill="1" applyBorder="1" applyAlignment="1">
      <alignment horizontal="left" vertical="center" wrapText="1"/>
      <protection/>
    </xf>
    <xf numFmtId="49" fontId="124" fillId="34" borderId="24" xfId="0" applyNumberFormat="1" applyFont="1" applyFill="1" applyBorder="1" applyAlignment="1">
      <alignment horizontal="center" vertical="center" wrapText="1"/>
    </xf>
    <xf numFmtId="0" fontId="126" fillId="34" borderId="24" xfId="0" applyFont="1" applyFill="1" applyBorder="1" applyAlignment="1">
      <alignment horizontal="center" vertical="center" wrapText="1"/>
    </xf>
    <xf numFmtId="0" fontId="15" fillId="34" borderId="24" xfId="55" applyFont="1" applyFill="1" applyBorder="1" applyAlignment="1">
      <alignment horizontal="center" vertical="center" wrapText="1"/>
      <protection/>
    </xf>
    <xf numFmtId="0" fontId="22" fillId="34" borderId="24" xfId="0" applyFont="1" applyFill="1" applyBorder="1" applyAlignment="1">
      <alignment horizontal="left" vertical="center"/>
    </xf>
    <xf numFmtId="0" fontId="22" fillId="34" borderId="24" xfId="55" applyFont="1" applyFill="1" applyBorder="1" applyAlignment="1">
      <alignment horizontal="left" vertical="center" wrapText="1"/>
      <protection/>
    </xf>
    <xf numFmtId="0" fontId="125" fillId="34" borderId="24" xfId="55" applyFont="1" applyFill="1" applyBorder="1" applyAlignment="1">
      <alignment horizontal="center" vertical="center" wrapText="1"/>
      <protection/>
    </xf>
    <xf numFmtId="0" fontId="15" fillId="34" borderId="24" xfId="0" applyFont="1" applyFill="1" applyBorder="1" applyAlignment="1">
      <alignment horizontal="center" vertical="center" wrapText="1"/>
    </xf>
    <xf numFmtId="0" fontId="16" fillId="34" borderId="24" xfId="55" applyFont="1" applyFill="1" applyBorder="1" applyAlignment="1">
      <alignment horizontal="center" vertical="center" wrapText="1"/>
      <protection/>
    </xf>
    <xf numFmtId="0" fontId="15" fillId="34" borderId="24" xfId="0" applyNumberFormat="1" applyFont="1" applyFill="1" applyBorder="1" applyAlignment="1">
      <alignment horizontal="center" vertical="center" wrapText="1"/>
    </xf>
    <xf numFmtId="49" fontId="42" fillId="32" borderId="24" xfId="54" applyNumberFormat="1" applyFont="1" applyFill="1" applyBorder="1" applyAlignment="1">
      <alignment horizontal="center" vertical="center"/>
      <protection/>
    </xf>
    <xf numFmtId="0" fontId="106" fillId="34" borderId="24" xfId="0" applyFont="1" applyFill="1" applyBorder="1" applyAlignment="1">
      <alignment horizontal="center" vertical="center" wrapText="1"/>
    </xf>
    <xf numFmtId="49" fontId="106" fillId="34" borderId="24" xfId="0" applyNumberFormat="1" applyFont="1" applyFill="1" applyBorder="1" applyAlignment="1">
      <alignment horizontal="center" vertical="center" wrapText="1"/>
    </xf>
    <xf numFmtId="3" fontId="106" fillId="35" borderId="24" xfId="0" applyNumberFormat="1" applyFont="1" applyFill="1" applyBorder="1" applyAlignment="1">
      <alignment horizontal="center" vertical="center" wrapText="1"/>
    </xf>
    <xf numFmtId="0" fontId="106" fillId="35" borderId="24" xfId="0" applyFont="1" applyFill="1" applyBorder="1" applyAlignment="1">
      <alignment horizontal="center" vertical="center" wrapText="1"/>
    </xf>
    <xf numFmtId="0" fontId="15" fillId="35" borderId="24" xfId="0" applyFont="1" applyFill="1" applyBorder="1" applyAlignment="1">
      <alignment horizontal="center" vertical="center" wrapText="1"/>
    </xf>
    <xf numFmtId="0" fontId="106" fillId="34" borderId="24" xfId="0" applyFont="1" applyFill="1" applyBorder="1" applyAlignment="1">
      <alignment horizontal="center" vertical="center" wrapText="1"/>
    </xf>
    <xf numFmtId="0" fontId="15" fillId="34" borderId="24" xfId="0" applyFont="1" applyFill="1" applyBorder="1" applyAlignment="1">
      <alignment horizontal="center" vertical="center" wrapText="1"/>
    </xf>
    <xf numFmtId="3" fontId="25" fillId="34" borderId="24" xfId="0" applyNumberFormat="1" applyFont="1" applyFill="1" applyBorder="1" applyAlignment="1">
      <alignment horizontal="center" vertical="center" wrapText="1"/>
    </xf>
    <xf numFmtId="3" fontId="126" fillId="34" borderId="24" xfId="0" applyNumberFormat="1" applyFont="1" applyFill="1" applyBorder="1" applyAlignment="1">
      <alignment horizontal="center" vertical="center" wrapText="1"/>
    </xf>
    <xf numFmtId="0" fontId="124" fillId="34" borderId="24" xfId="0" applyFont="1" applyFill="1" applyBorder="1" applyAlignment="1">
      <alignment horizontal="center" vertical="center" wrapText="1"/>
    </xf>
    <xf numFmtId="3" fontId="15" fillId="34" borderId="0" xfId="0" applyNumberFormat="1" applyFont="1" applyFill="1" applyAlignment="1">
      <alignment horizontal="center" vertical="center" wrapText="1"/>
    </xf>
    <xf numFmtId="0" fontId="124" fillId="34" borderId="24" xfId="0" applyFont="1" applyFill="1" applyBorder="1" applyAlignment="1">
      <alignment horizontal="center" wrapText="1"/>
    </xf>
    <xf numFmtId="0" fontId="116" fillId="34" borderId="24" xfId="0" applyFont="1" applyFill="1" applyBorder="1" applyAlignment="1">
      <alignment wrapText="1"/>
    </xf>
    <xf numFmtId="0" fontId="17" fillId="34" borderId="24" xfId="0" applyFont="1" applyFill="1" applyBorder="1" applyAlignment="1">
      <alignment vertical="center"/>
    </xf>
    <xf numFmtId="0" fontId="17" fillId="34" borderId="24" xfId="0" applyFont="1" applyFill="1" applyBorder="1" applyAlignment="1">
      <alignment horizontal="center" wrapText="1"/>
    </xf>
    <xf numFmtId="0" fontId="14" fillId="34" borderId="0" xfId="55" applyFont="1" applyFill="1" applyBorder="1" applyAlignment="1" applyProtection="1">
      <alignment horizontal="center" vertical="center" wrapText="1"/>
      <protection locked="0"/>
    </xf>
    <xf numFmtId="0" fontId="0" fillId="0" borderId="0" xfId="0" applyAlignment="1">
      <alignment horizontal="center" vertical="center" wrapText="1"/>
    </xf>
    <xf numFmtId="0" fontId="112" fillId="38" borderId="25" xfId="0" applyFont="1" applyFill="1" applyBorder="1" applyAlignment="1">
      <alignment horizontal="right"/>
    </xf>
    <xf numFmtId="0" fontId="0" fillId="38" borderId="29" xfId="0" applyFill="1" applyBorder="1" applyAlignment="1">
      <alignment horizontal="right"/>
    </xf>
    <xf numFmtId="0" fontId="0" fillId="38" borderId="26" xfId="0" applyFill="1" applyBorder="1" applyAlignment="1">
      <alignment horizontal="right"/>
    </xf>
    <xf numFmtId="0" fontId="109" fillId="35" borderId="25" xfId="0" applyNumberFormat="1" applyFont="1" applyFill="1" applyBorder="1" applyAlignment="1">
      <alignment horizontal="center" vertical="center" wrapText="1"/>
    </xf>
    <xf numFmtId="0" fontId="0" fillId="0" borderId="29" xfId="0" applyBorder="1" applyAlignment="1">
      <alignment wrapText="1"/>
    </xf>
    <xf numFmtId="0" fontId="0" fillId="0" borderId="26" xfId="0" applyBorder="1" applyAlignment="1">
      <alignment wrapText="1"/>
    </xf>
    <xf numFmtId="180" fontId="35" fillId="34" borderId="25" xfId="0" applyNumberFormat="1" applyFont="1" applyFill="1" applyBorder="1" applyAlignment="1">
      <alignment horizontal="center" vertical="center" wrapText="1"/>
    </xf>
    <xf numFmtId="0" fontId="36" fillId="0" borderId="29" xfId="0" applyFont="1" applyBorder="1" applyAlignment="1">
      <alignment horizontal="center" vertical="center" wrapText="1"/>
    </xf>
    <xf numFmtId="0" fontId="36" fillId="0" borderId="26" xfId="0" applyFont="1" applyBorder="1" applyAlignment="1">
      <alignment horizontal="center" vertical="center" wrapText="1"/>
    </xf>
    <xf numFmtId="0" fontId="35" fillId="34" borderId="25" xfId="0" applyNumberFormat="1" applyFont="1" applyFill="1" applyBorder="1" applyAlignment="1">
      <alignment horizontal="center" vertical="center" wrapText="1"/>
    </xf>
    <xf numFmtId="0" fontId="35" fillId="34" borderId="29" xfId="0" applyNumberFormat="1" applyFont="1" applyFill="1" applyBorder="1" applyAlignment="1">
      <alignment horizontal="center" vertical="center" wrapText="1"/>
    </xf>
    <xf numFmtId="0" fontId="36" fillId="34" borderId="29" xfId="0" applyFont="1" applyFill="1" applyBorder="1" applyAlignment="1">
      <alignment wrapText="1"/>
    </xf>
    <xf numFmtId="0" fontId="36" fillId="0" borderId="29" xfId="0" applyFont="1" applyBorder="1" applyAlignment="1">
      <alignment wrapText="1"/>
    </xf>
    <xf numFmtId="0" fontId="36" fillId="0" borderId="26" xfId="0" applyFont="1" applyBorder="1" applyAlignment="1">
      <alignment wrapText="1"/>
    </xf>
    <xf numFmtId="0" fontId="34" fillId="34" borderId="28" xfId="0" applyFont="1" applyFill="1" applyBorder="1" applyAlignment="1">
      <alignment horizontal="center" vertical="center" wrapText="1"/>
    </xf>
    <xf numFmtId="0" fontId="0" fillId="34" borderId="30" xfId="0" applyFill="1" applyBorder="1" applyAlignment="1">
      <alignment horizontal="center" vertical="center" wrapText="1"/>
    </xf>
    <xf numFmtId="0" fontId="0" fillId="34" borderId="31" xfId="0" applyFill="1" applyBorder="1" applyAlignment="1">
      <alignment horizontal="center" vertical="center" wrapText="1"/>
    </xf>
    <xf numFmtId="0" fontId="15" fillId="34" borderId="28" xfId="0" applyFont="1" applyFill="1" applyBorder="1" applyAlignment="1">
      <alignment horizontal="center" vertical="center" wrapText="1"/>
    </xf>
    <xf numFmtId="49" fontId="15" fillId="34" borderId="28" xfId="0" applyNumberFormat="1" applyFont="1" applyFill="1" applyBorder="1" applyAlignment="1">
      <alignment horizontal="center" vertical="center" wrapText="1"/>
    </xf>
    <xf numFmtId="0" fontId="15" fillId="34" borderId="28" xfId="0" applyNumberFormat="1" applyFont="1" applyFill="1" applyBorder="1" applyAlignment="1">
      <alignment horizontal="center" vertical="center" wrapText="1"/>
    </xf>
    <xf numFmtId="0" fontId="13" fillId="37" borderId="25" xfId="0" applyFont="1" applyFill="1" applyBorder="1" applyAlignment="1">
      <alignment horizontal="right" vertical="center" wrapText="1"/>
    </xf>
    <xf numFmtId="0" fontId="0" fillId="0" borderId="29" xfId="0" applyBorder="1" applyAlignment="1">
      <alignment horizontal="right" vertical="center" wrapText="1"/>
    </xf>
    <xf numFmtId="0" fontId="0" fillId="0" borderId="26" xfId="0" applyBorder="1" applyAlignment="1">
      <alignment horizontal="right" vertical="center" wrapText="1"/>
    </xf>
    <xf numFmtId="0" fontId="39" fillId="34" borderId="29" xfId="0" applyFont="1" applyFill="1" applyBorder="1" applyAlignment="1">
      <alignment/>
    </xf>
    <xf numFmtId="0" fontId="36" fillId="34" borderId="29" xfId="0" applyFont="1" applyFill="1" applyBorder="1" applyAlignment="1">
      <alignment/>
    </xf>
    <xf numFmtId="0" fontId="36" fillId="0" borderId="29" xfId="0" applyFont="1" applyBorder="1" applyAlignment="1">
      <alignment/>
    </xf>
    <xf numFmtId="0" fontId="36" fillId="0" borderId="26" xfId="0" applyFont="1" applyBorder="1" applyAlignment="1">
      <alignment/>
    </xf>
    <xf numFmtId="0" fontId="31" fillId="34" borderId="24" xfId="0" applyFont="1" applyFill="1" applyBorder="1" applyAlignment="1">
      <alignment horizontal="center" vertical="center" wrapText="1"/>
    </xf>
    <xf numFmtId="0" fontId="0" fillId="34" borderId="24" xfId="0" applyFill="1" applyBorder="1" applyAlignment="1">
      <alignment horizontal="center" vertical="center" wrapText="1"/>
    </xf>
    <xf numFmtId="0" fontId="106" fillId="34" borderId="24" xfId="0" applyNumberFormat="1" applyFont="1" applyFill="1" applyBorder="1" applyAlignment="1">
      <alignment horizontal="center" vertical="center" wrapText="1"/>
    </xf>
    <xf numFmtId="0" fontId="127" fillId="0" borderId="24" xfId="0" applyFont="1" applyBorder="1" applyAlignment="1">
      <alignment horizontal="center" vertical="center" wrapText="1"/>
    </xf>
    <xf numFmtId="49" fontId="106" fillId="34" borderId="24" xfId="0" applyNumberFormat="1" applyFont="1" applyFill="1" applyBorder="1" applyAlignment="1">
      <alignment horizontal="center" vertical="center" wrapText="1"/>
    </xf>
    <xf numFmtId="0" fontId="128" fillId="34" borderId="24" xfId="0" applyFont="1" applyFill="1" applyBorder="1" applyAlignment="1">
      <alignment wrapText="1"/>
    </xf>
    <xf numFmtId="0" fontId="0" fillId="34" borderId="30" xfId="0" applyFill="1" applyBorder="1" applyAlignment="1">
      <alignment wrapText="1"/>
    </xf>
    <xf numFmtId="0" fontId="0" fillId="34" borderId="31" xfId="0" applyFill="1" applyBorder="1" applyAlignment="1">
      <alignment wrapText="1"/>
    </xf>
    <xf numFmtId="0" fontId="106" fillId="34" borderId="24" xfId="0" applyFont="1" applyFill="1" applyBorder="1" applyAlignment="1">
      <alignment horizontal="center" vertical="center" wrapText="1"/>
    </xf>
    <xf numFmtId="0" fontId="127" fillId="34" borderId="24" xfId="0" applyFont="1" applyFill="1" applyBorder="1" applyAlignment="1">
      <alignment wrapText="1"/>
    </xf>
    <xf numFmtId="0" fontId="15" fillId="34" borderId="0" xfId="0" applyFont="1" applyFill="1" applyAlignment="1">
      <alignment horizontal="center" wrapText="1"/>
    </xf>
    <xf numFmtId="0" fontId="112" fillId="34" borderId="24" xfId="0" applyFont="1" applyFill="1" applyBorder="1" applyAlignment="1">
      <alignment horizontal="center" vertical="center" wrapText="1"/>
    </xf>
    <xf numFmtId="0" fontId="15" fillId="34" borderId="24" xfId="0" applyFont="1" applyFill="1" applyBorder="1" applyAlignment="1">
      <alignment horizontal="center" vertical="center" wrapText="1"/>
    </xf>
    <xf numFmtId="0" fontId="16" fillId="34" borderId="24" xfId="55" applyFont="1" applyFill="1" applyBorder="1" applyAlignment="1">
      <alignment horizontal="center" vertical="center" wrapText="1"/>
      <protection/>
    </xf>
    <xf numFmtId="0" fontId="112" fillId="34" borderId="28" xfId="0" applyFont="1" applyFill="1" applyBorder="1" applyAlignment="1">
      <alignment horizontal="center" vertical="center" wrapText="1"/>
    </xf>
    <xf numFmtId="0" fontId="127" fillId="34" borderId="30" xfId="0" applyFont="1" applyFill="1" applyBorder="1" applyAlignment="1">
      <alignment horizontal="center" vertical="center" wrapText="1"/>
    </xf>
    <xf numFmtId="0" fontId="127" fillId="34" borderId="31" xfId="0" applyFont="1" applyFill="1" applyBorder="1" applyAlignment="1">
      <alignment horizontal="center" vertical="center" wrapText="1"/>
    </xf>
    <xf numFmtId="0" fontId="106" fillId="34" borderId="28"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34" borderId="24" xfId="0" applyFont="1" applyFill="1" applyBorder="1" applyAlignment="1">
      <alignment horizontal="center" vertical="center" wrapText="1"/>
    </xf>
    <xf numFmtId="0" fontId="13" fillId="37" borderId="25" xfId="0" applyFont="1" applyFill="1" applyBorder="1" applyAlignment="1">
      <alignment horizontal="right"/>
    </xf>
    <xf numFmtId="0" fontId="0" fillId="37" borderId="29" xfId="0" applyFill="1" applyBorder="1" applyAlignment="1">
      <alignment horizontal="right"/>
    </xf>
    <xf numFmtId="0" fontId="0" fillId="37" borderId="26" xfId="0" applyFill="1" applyBorder="1" applyAlignment="1">
      <alignment horizontal="right"/>
    </xf>
    <xf numFmtId="0" fontId="13" fillId="34" borderId="24" xfId="0" applyFont="1" applyFill="1" applyBorder="1" applyAlignment="1">
      <alignment horizontal="center" vertical="center" wrapText="1"/>
    </xf>
    <xf numFmtId="49" fontId="15" fillId="34" borderId="24" xfId="0" applyNumberFormat="1" applyFont="1" applyFill="1" applyBorder="1" applyAlignment="1">
      <alignment horizontal="center" vertical="center" wrapText="1"/>
    </xf>
    <xf numFmtId="0" fontId="0" fillId="34" borderId="30" xfId="0" applyFont="1" applyFill="1" applyBorder="1" applyAlignment="1">
      <alignment horizontal="center" vertical="center" wrapText="1"/>
    </xf>
    <xf numFmtId="0" fontId="15" fillId="34" borderId="24" xfId="0" applyNumberFormat="1" applyFont="1" applyFill="1" applyBorder="1" applyAlignment="1">
      <alignment horizontal="center" vertical="center" wrapText="1"/>
    </xf>
    <xf numFmtId="0" fontId="0" fillId="0" borderId="24" xfId="0" applyFont="1" applyBorder="1" applyAlignment="1">
      <alignment horizontal="center" vertical="center" wrapText="1"/>
    </xf>
    <xf numFmtId="0" fontId="13" fillId="34" borderId="24" xfId="0" applyNumberFormat="1" applyFont="1" applyFill="1" applyBorder="1" applyAlignment="1">
      <alignment horizontal="center" vertical="center" wrapText="1"/>
    </xf>
    <xf numFmtId="0" fontId="28" fillId="34" borderId="24" xfId="55" applyFont="1" applyFill="1" applyBorder="1" applyAlignment="1">
      <alignment horizontal="center" vertical="center" wrapText="1"/>
      <protection/>
    </xf>
    <xf numFmtId="0" fontId="127" fillId="34" borderId="24" xfId="0" applyFont="1" applyFill="1" applyBorder="1" applyAlignment="1">
      <alignment horizontal="center" vertical="center" wrapText="1"/>
    </xf>
    <xf numFmtId="0" fontId="13" fillId="35" borderId="28" xfId="0" applyFont="1" applyFill="1" applyBorder="1" applyAlignment="1">
      <alignment horizontal="center" vertical="center" wrapText="1"/>
    </xf>
    <xf numFmtId="0" fontId="37" fillId="34" borderId="24" xfId="0" applyNumberFormat="1" applyFont="1" applyFill="1" applyBorder="1" applyAlignment="1">
      <alignment horizontal="center" vertical="center" wrapText="1"/>
    </xf>
    <xf numFmtId="0" fontId="38" fillId="34" borderId="24" xfId="0" applyFont="1" applyFill="1" applyBorder="1" applyAlignment="1">
      <alignment wrapText="1"/>
    </xf>
    <xf numFmtId="0" fontId="13" fillId="34" borderId="28" xfId="0" applyFont="1" applyFill="1" applyBorder="1" applyAlignment="1">
      <alignment horizontal="center" vertical="center" wrapText="1"/>
    </xf>
    <xf numFmtId="0" fontId="26" fillId="38" borderId="25" xfId="0" applyFont="1" applyFill="1" applyBorder="1" applyAlignment="1">
      <alignment horizontal="right" vertical="center"/>
    </xf>
    <xf numFmtId="0" fontId="0" fillId="38" borderId="29" xfId="0" applyFont="1" applyFill="1" applyBorder="1" applyAlignment="1">
      <alignment horizontal="right" vertical="center"/>
    </xf>
    <xf numFmtId="0" fontId="0" fillId="38" borderId="29" xfId="0" applyFill="1" applyBorder="1" applyAlignment="1">
      <alignment horizontal="right" vertical="center"/>
    </xf>
    <xf numFmtId="0" fontId="0" fillId="38" borderId="26" xfId="0" applyFill="1" applyBorder="1" applyAlignment="1">
      <alignment horizontal="right" vertical="center"/>
    </xf>
    <xf numFmtId="0" fontId="33" fillId="8" borderId="25" xfId="0" applyFont="1" applyFill="1" applyBorder="1" applyAlignment="1">
      <alignment horizontal="right" wrapText="1"/>
    </xf>
    <xf numFmtId="0" fontId="40" fillId="0" borderId="29" xfId="0" applyFont="1" applyBorder="1" applyAlignment="1">
      <alignment horizontal="right"/>
    </xf>
    <xf numFmtId="0" fontId="40" fillId="0" borderId="26" xfId="0" applyFont="1" applyBorder="1" applyAlignment="1">
      <alignment horizontal="right"/>
    </xf>
    <xf numFmtId="0" fontId="13" fillId="0" borderId="24" xfId="0" applyNumberFormat="1" applyFont="1" applyFill="1" applyBorder="1" applyAlignment="1">
      <alignment horizontal="center" vertical="center" wrapText="1"/>
    </xf>
    <xf numFmtId="0" fontId="0" fillId="0" borderId="24" xfId="0" applyFont="1" applyFill="1" applyBorder="1" applyAlignment="1">
      <alignment horizontal="center" vertical="center" wrapText="1"/>
    </xf>
    <xf numFmtId="0" fontId="13" fillId="38" borderId="25" xfId="0" applyFont="1" applyFill="1" applyBorder="1" applyAlignment="1">
      <alignment horizontal="right"/>
    </xf>
    <xf numFmtId="0" fontId="6" fillId="0" borderId="0" xfId="55" applyFont="1" applyBorder="1" applyAlignment="1" applyProtection="1">
      <alignment horizontal="left" vertical="center" wrapText="1"/>
      <protection locked="0"/>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_T33" xfId="53"/>
    <cellStyle name="Обычный_Додаток 3" xfId="54"/>
    <cellStyle name="Обычный_Додаток 4,5,6"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Q179"/>
  <sheetViews>
    <sheetView tabSelected="1" zoomScale="40" zoomScaleNormal="40" zoomScaleSheetLayoutView="25" workbookViewId="0" topLeftCell="A1">
      <selection activeCell="M70" sqref="M70"/>
    </sheetView>
  </sheetViews>
  <sheetFormatPr defaultColWidth="9.00390625" defaultRowHeight="12.75"/>
  <cols>
    <col min="1" max="1" width="2.25390625" style="57" customWidth="1"/>
    <col min="2" max="2" width="9.625" style="57" customWidth="1"/>
    <col min="3" max="3" width="123.25390625" style="57" customWidth="1"/>
    <col min="4" max="4" width="58.375" style="66" customWidth="1"/>
    <col min="5" max="5" width="21.00390625" style="57" customWidth="1"/>
    <col min="6" max="6" width="29.75390625" style="57" customWidth="1"/>
    <col min="7" max="7" width="33.75390625" style="57" customWidth="1"/>
    <col min="8" max="8" width="34.625" style="57" customWidth="1"/>
    <col min="9" max="9" width="31.75390625" style="57" customWidth="1"/>
    <col min="10" max="10" width="33.125" style="57" customWidth="1"/>
    <col min="11" max="11" width="31.75390625" style="57" customWidth="1"/>
    <col min="12" max="12" width="67.125" style="57" customWidth="1"/>
    <col min="13" max="15" width="75.25390625" style="62" customWidth="1"/>
    <col min="16" max="121" width="75.25390625" style="57" customWidth="1"/>
    <col min="122" max="16384" width="9.125" style="57" customWidth="1"/>
  </cols>
  <sheetData>
    <row r="1" spans="1:121" ht="63" customHeight="1">
      <c r="A1" s="55"/>
      <c r="B1" s="55"/>
      <c r="C1" s="272" t="s">
        <v>353</v>
      </c>
      <c r="D1" s="272"/>
      <c r="E1" s="272"/>
      <c r="F1" s="272"/>
      <c r="G1" s="272"/>
      <c r="H1" s="272"/>
      <c r="I1" s="272"/>
      <c r="J1" s="273"/>
      <c r="K1" s="273"/>
      <c r="L1" s="56"/>
      <c r="M1" s="174"/>
      <c r="N1" s="174"/>
      <c r="O1" s="174"/>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row>
    <row r="2" spans="1:121" ht="30" customHeight="1">
      <c r="A2" s="55"/>
      <c r="B2" s="55"/>
      <c r="C2" s="56"/>
      <c r="D2" s="65"/>
      <c r="E2" s="56"/>
      <c r="F2" s="56"/>
      <c r="G2" s="56"/>
      <c r="H2" s="56"/>
      <c r="I2" s="56"/>
      <c r="J2" s="174"/>
      <c r="K2" s="174"/>
      <c r="L2" s="56" t="s">
        <v>104</v>
      </c>
      <c r="M2" s="174"/>
      <c r="N2" s="174"/>
      <c r="O2" s="174"/>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row>
    <row r="3" spans="2:121" ht="276" customHeight="1">
      <c r="B3" s="80" t="s">
        <v>0</v>
      </c>
      <c r="C3" s="176" t="s">
        <v>88</v>
      </c>
      <c r="D3" s="176" t="s">
        <v>89</v>
      </c>
      <c r="E3" s="176" t="s">
        <v>68</v>
      </c>
      <c r="F3" s="81" t="s">
        <v>87</v>
      </c>
      <c r="G3" s="82" t="s">
        <v>254</v>
      </c>
      <c r="H3" s="176" t="s">
        <v>255</v>
      </c>
      <c r="I3" s="176" t="s">
        <v>67</v>
      </c>
      <c r="J3" s="176" t="s">
        <v>376</v>
      </c>
      <c r="K3" s="176" t="s">
        <v>264</v>
      </c>
      <c r="L3" s="176" t="s">
        <v>95</v>
      </c>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row>
    <row r="4" spans="2:121" ht="41.25" customHeight="1">
      <c r="B4" s="280" t="s">
        <v>300</v>
      </c>
      <c r="C4" s="281"/>
      <c r="D4" s="281"/>
      <c r="E4" s="281"/>
      <c r="F4" s="281"/>
      <c r="G4" s="281"/>
      <c r="H4" s="281"/>
      <c r="I4" s="281"/>
      <c r="J4" s="281"/>
      <c r="K4" s="281"/>
      <c r="L4" s="282"/>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row>
    <row r="5" spans="2:121" ht="102.75" customHeight="1">
      <c r="B5" s="177">
        <v>1</v>
      </c>
      <c r="C5" s="221" t="s">
        <v>148</v>
      </c>
      <c r="D5" s="221" t="s">
        <v>267</v>
      </c>
      <c r="E5" s="103" t="s">
        <v>149</v>
      </c>
      <c r="F5" s="221" t="s">
        <v>61</v>
      </c>
      <c r="G5" s="105">
        <v>150000</v>
      </c>
      <c r="H5" s="105">
        <v>50000</v>
      </c>
      <c r="I5" s="105">
        <f aca="true" t="shared" si="0" ref="I5:I10">G5-H5</f>
        <v>100000</v>
      </c>
      <c r="J5" s="105">
        <v>44658</v>
      </c>
      <c r="K5" s="113">
        <f aca="true" t="shared" si="1" ref="K5:K15">H5-J5</f>
        <v>5342</v>
      </c>
      <c r="L5" s="263" t="s">
        <v>366</v>
      </c>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row>
    <row r="6" spans="2:121" ht="114.75" customHeight="1">
      <c r="B6" s="177">
        <v>2</v>
      </c>
      <c r="C6" s="141" t="s">
        <v>210</v>
      </c>
      <c r="D6" s="221" t="s">
        <v>268</v>
      </c>
      <c r="E6" s="103" t="s">
        <v>149</v>
      </c>
      <c r="F6" s="221" t="s">
        <v>61</v>
      </c>
      <c r="G6" s="105">
        <v>315000</v>
      </c>
      <c r="H6" s="105">
        <v>200000</v>
      </c>
      <c r="I6" s="105">
        <f t="shared" si="0"/>
        <v>115000</v>
      </c>
      <c r="J6" s="105">
        <v>27559</v>
      </c>
      <c r="K6" s="113">
        <f t="shared" si="1"/>
        <v>172441</v>
      </c>
      <c r="L6" s="263" t="s">
        <v>367</v>
      </c>
      <c r="M6" s="124"/>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row>
    <row r="7" spans="2:121" ht="114.75" customHeight="1">
      <c r="B7" s="255">
        <v>3</v>
      </c>
      <c r="C7" s="254" t="s">
        <v>356</v>
      </c>
      <c r="D7" s="253" t="s">
        <v>357</v>
      </c>
      <c r="E7" s="256" t="s">
        <v>149</v>
      </c>
      <c r="F7" s="253" t="s">
        <v>61</v>
      </c>
      <c r="G7" s="105">
        <v>2110000</v>
      </c>
      <c r="H7" s="105"/>
      <c r="I7" s="105">
        <f t="shared" si="0"/>
        <v>2110000</v>
      </c>
      <c r="J7" s="105"/>
      <c r="K7" s="113">
        <f t="shared" si="1"/>
        <v>0</v>
      </c>
      <c r="L7" s="263"/>
      <c r="M7" s="124"/>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row>
    <row r="8" spans="2:121" ht="137.25" customHeight="1">
      <c r="B8" s="177">
        <v>4</v>
      </c>
      <c r="C8" s="221" t="s">
        <v>102</v>
      </c>
      <c r="D8" s="221" t="s">
        <v>271</v>
      </c>
      <c r="E8" s="103" t="s">
        <v>150</v>
      </c>
      <c r="F8" s="221" t="s">
        <v>61</v>
      </c>
      <c r="G8" s="105">
        <v>51000</v>
      </c>
      <c r="H8" s="105">
        <v>50000</v>
      </c>
      <c r="I8" s="105">
        <f t="shared" si="0"/>
        <v>1000</v>
      </c>
      <c r="J8" s="105"/>
      <c r="K8" s="113">
        <f t="shared" si="1"/>
        <v>50000</v>
      </c>
      <c r="L8" s="263"/>
      <c r="M8" s="125"/>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row>
    <row r="9" spans="2:121" ht="163.5" customHeight="1">
      <c r="B9" s="173">
        <v>5</v>
      </c>
      <c r="C9" s="221" t="s">
        <v>230</v>
      </c>
      <c r="D9" s="221" t="s">
        <v>269</v>
      </c>
      <c r="E9" s="103" t="s">
        <v>150</v>
      </c>
      <c r="F9" s="221" t="s">
        <v>61</v>
      </c>
      <c r="G9" s="105">
        <v>255000</v>
      </c>
      <c r="H9" s="105">
        <v>200000</v>
      </c>
      <c r="I9" s="105">
        <f t="shared" si="0"/>
        <v>55000</v>
      </c>
      <c r="J9" s="105"/>
      <c r="K9" s="113">
        <f t="shared" si="1"/>
        <v>200000</v>
      </c>
      <c r="L9" s="263"/>
      <c r="M9" s="126"/>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row>
    <row r="10" spans="2:121" ht="144" customHeight="1">
      <c r="B10" s="177">
        <v>6</v>
      </c>
      <c r="C10" s="221" t="s">
        <v>115</v>
      </c>
      <c r="D10" s="221" t="s">
        <v>270</v>
      </c>
      <c r="E10" s="103" t="s">
        <v>150</v>
      </c>
      <c r="F10" s="221" t="s">
        <v>61</v>
      </c>
      <c r="G10" s="105">
        <v>509100</v>
      </c>
      <c r="H10" s="105">
        <v>305000</v>
      </c>
      <c r="I10" s="105">
        <f t="shared" si="0"/>
        <v>204100</v>
      </c>
      <c r="J10" s="105">
        <v>51360.55</v>
      </c>
      <c r="K10" s="113">
        <f t="shared" si="1"/>
        <v>253639.45</v>
      </c>
      <c r="L10" s="263" t="s">
        <v>351</v>
      </c>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row>
    <row r="11" spans="2:121" ht="92.25" customHeight="1">
      <c r="B11" s="328">
        <v>7</v>
      </c>
      <c r="C11" s="333" t="s">
        <v>266</v>
      </c>
      <c r="D11" s="313" t="s">
        <v>272</v>
      </c>
      <c r="E11" s="183" t="s">
        <v>265</v>
      </c>
      <c r="F11" s="336" t="s">
        <v>61</v>
      </c>
      <c r="G11" s="94">
        <f>G12+G13</f>
        <v>20239000</v>
      </c>
      <c r="H11" s="94">
        <f>H12+H13</f>
        <v>7752400</v>
      </c>
      <c r="I11" s="94">
        <f>I12+I13</f>
        <v>12486600</v>
      </c>
      <c r="J11" s="94">
        <f>J12+J13</f>
        <v>1914029.01</v>
      </c>
      <c r="K11" s="94">
        <f>K12+K13</f>
        <v>5838370.99</v>
      </c>
      <c r="L11" s="106" t="s">
        <v>189</v>
      </c>
      <c r="M11" s="142"/>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row>
    <row r="12" spans="2:121" ht="60" customHeight="1">
      <c r="B12" s="328"/>
      <c r="C12" s="319"/>
      <c r="D12" s="313"/>
      <c r="E12" s="186" t="s">
        <v>262</v>
      </c>
      <c r="F12" s="289"/>
      <c r="G12" s="188">
        <f>G14+G15</f>
        <v>18239000</v>
      </c>
      <c r="H12" s="188">
        <f>H14+H15</f>
        <v>7752400</v>
      </c>
      <c r="I12" s="188">
        <f aca="true" t="shared" si="2" ref="I12:I36">G12-H12</f>
        <v>10486600</v>
      </c>
      <c r="J12" s="188">
        <f>J14+J15</f>
        <v>1914029.01</v>
      </c>
      <c r="K12" s="188">
        <f>K14+K15</f>
        <v>5838370.99</v>
      </c>
      <c r="L12" s="189" t="s">
        <v>189</v>
      </c>
      <c r="M12" s="142"/>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row>
    <row r="13" spans="2:121" ht="57" customHeight="1">
      <c r="B13" s="328"/>
      <c r="C13" s="320"/>
      <c r="D13" s="313"/>
      <c r="E13" s="187" t="s">
        <v>263</v>
      </c>
      <c r="F13" s="289"/>
      <c r="G13" s="200">
        <f>G16</f>
        <v>2000000</v>
      </c>
      <c r="H13" s="200">
        <f>H16</f>
        <v>0</v>
      </c>
      <c r="I13" s="200">
        <f t="shared" si="2"/>
        <v>2000000</v>
      </c>
      <c r="J13" s="200">
        <f>J16</f>
        <v>0</v>
      </c>
      <c r="K13" s="200">
        <f>K16</f>
        <v>0</v>
      </c>
      <c r="L13" s="201" t="s">
        <v>189</v>
      </c>
      <c r="M13" s="142"/>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row>
    <row r="14" spans="2:121" s="224" customFormat="1" ht="68.25" customHeight="1">
      <c r="B14" s="329"/>
      <c r="C14" s="225" t="s">
        <v>327</v>
      </c>
      <c r="D14" s="302"/>
      <c r="E14" s="226" t="s">
        <v>151</v>
      </c>
      <c r="F14" s="289"/>
      <c r="G14" s="264">
        <v>15839000</v>
      </c>
      <c r="H14" s="264">
        <v>7052400</v>
      </c>
      <c r="I14" s="264">
        <f t="shared" si="2"/>
        <v>8786600</v>
      </c>
      <c r="J14" s="264">
        <v>1847029.01</v>
      </c>
      <c r="K14" s="265">
        <f t="shared" si="1"/>
        <v>5205370.99</v>
      </c>
      <c r="L14" s="229" t="s">
        <v>332</v>
      </c>
      <c r="M14" s="227"/>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228"/>
      <c r="BB14" s="228"/>
      <c r="BC14" s="228"/>
      <c r="BD14" s="228"/>
      <c r="BE14" s="228"/>
      <c r="BF14" s="228"/>
      <c r="BG14" s="228"/>
      <c r="BH14" s="228"/>
      <c r="BI14" s="228"/>
      <c r="BJ14" s="228"/>
      <c r="BK14" s="228"/>
      <c r="BL14" s="228"/>
      <c r="BM14" s="228"/>
      <c r="BN14" s="228"/>
      <c r="BO14" s="228"/>
      <c r="BP14" s="228"/>
      <c r="BQ14" s="228"/>
      <c r="BR14" s="228"/>
      <c r="BS14" s="228"/>
      <c r="BT14" s="228"/>
      <c r="BU14" s="228"/>
      <c r="BV14" s="228"/>
      <c r="BW14" s="228"/>
      <c r="BX14" s="228"/>
      <c r="BY14" s="228"/>
      <c r="BZ14" s="228"/>
      <c r="CA14" s="228"/>
      <c r="CB14" s="228"/>
      <c r="CC14" s="228"/>
      <c r="CD14" s="228"/>
      <c r="CE14" s="228"/>
      <c r="CF14" s="228"/>
      <c r="CG14" s="228"/>
      <c r="CH14" s="228"/>
      <c r="CI14" s="228"/>
      <c r="CJ14" s="228"/>
      <c r="CK14" s="228"/>
      <c r="CL14" s="228"/>
      <c r="CM14" s="228"/>
      <c r="CN14" s="228"/>
      <c r="CO14" s="228"/>
      <c r="CP14" s="228"/>
      <c r="CQ14" s="228"/>
      <c r="CR14" s="228"/>
      <c r="CS14" s="228"/>
      <c r="CT14" s="228"/>
      <c r="CU14" s="228"/>
      <c r="CV14" s="228"/>
      <c r="CW14" s="228"/>
      <c r="CX14" s="228"/>
      <c r="CY14" s="228"/>
      <c r="CZ14" s="228"/>
      <c r="DA14" s="228"/>
      <c r="DB14" s="228"/>
      <c r="DC14" s="228"/>
      <c r="DD14" s="228"/>
      <c r="DE14" s="228"/>
      <c r="DF14" s="228"/>
      <c r="DG14" s="228"/>
      <c r="DH14" s="228"/>
      <c r="DI14" s="228"/>
      <c r="DJ14" s="228"/>
      <c r="DK14" s="228"/>
      <c r="DL14" s="228"/>
      <c r="DM14" s="228"/>
      <c r="DN14" s="228"/>
      <c r="DO14" s="228"/>
      <c r="DP14" s="228"/>
      <c r="DQ14" s="228"/>
    </row>
    <row r="15" spans="2:121" s="224" customFormat="1" ht="122.25" customHeight="1">
      <c r="B15" s="329"/>
      <c r="C15" s="225" t="s">
        <v>333</v>
      </c>
      <c r="D15" s="302"/>
      <c r="E15" s="226" t="s">
        <v>151</v>
      </c>
      <c r="F15" s="289"/>
      <c r="G15" s="264">
        <v>2400000</v>
      </c>
      <c r="H15" s="264">
        <v>700000</v>
      </c>
      <c r="I15" s="264">
        <f t="shared" si="2"/>
        <v>1700000</v>
      </c>
      <c r="J15" s="264">
        <v>67000</v>
      </c>
      <c r="K15" s="265">
        <f t="shared" si="1"/>
        <v>633000</v>
      </c>
      <c r="L15" s="229" t="s">
        <v>334</v>
      </c>
      <c r="M15" s="227"/>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8"/>
      <c r="AY15" s="228"/>
      <c r="AZ15" s="228"/>
      <c r="BA15" s="228"/>
      <c r="BB15" s="228"/>
      <c r="BC15" s="228"/>
      <c r="BD15" s="228"/>
      <c r="BE15" s="228"/>
      <c r="BF15" s="228"/>
      <c r="BG15" s="228"/>
      <c r="BH15" s="228"/>
      <c r="BI15" s="228"/>
      <c r="BJ15" s="228"/>
      <c r="BK15" s="228"/>
      <c r="BL15" s="228"/>
      <c r="BM15" s="228"/>
      <c r="BN15" s="228"/>
      <c r="BO15" s="228"/>
      <c r="BP15" s="228"/>
      <c r="BQ15" s="228"/>
      <c r="BR15" s="228"/>
      <c r="BS15" s="228"/>
      <c r="BT15" s="228"/>
      <c r="BU15" s="228"/>
      <c r="BV15" s="228"/>
      <c r="BW15" s="228"/>
      <c r="BX15" s="228"/>
      <c r="BY15" s="228"/>
      <c r="BZ15" s="228"/>
      <c r="CA15" s="228"/>
      <c r="CB15" s="228"/>
      <c r="CC15" s="228"/>
      <c r="CD15" s="228"/>
      <c r="CE15" s="228"/>
      <c r="CF15" s="228"/>
      <c r="CG15" s="228"/>
      <c r="CH15" s="228"/>
      <c r="CI15" s="228"/>
      <c r="CJ15" s="228"/>
      <c r="CK15" s="228"/>
      <c r="CL15" s="228"/>
      <c r="CM15" s="228"/>
      <c r="CN15" s="228"/>
      <c r="CO15" s="228"/>
      <c r="CP15" s="228"/>
      <c r="CQ15" s="228"/>
      <c r="CR15" s="228"/>
      <c r="CS15" s="228"/>
      <c r="CT15" s="228"/>
      <c r="CU15" s="228"/>
      <c r="CV15" s="228"/>
      <c r="CW15" s="228"/>
      <c r="CX15" s="228"/>
      <c r="CY15" s="228"/>
      <c r="CZ15" s="228"/>
      <c r="DA15" s="228"/>
      <c r="DB15" s="228"/>
      <c r="DC15" s="228"/>
      <c r="DD15" s="228"/>
      <c r="DE15" s="228"/>
      <c r="DF15" s="228"/>
      <c r="DG15" s="228"/>
      <c r="DH15" s="228"/>
      <c r="DI15" s="228"/>
      <c r="DJ15" s="228"/>
      <c r="DK15" s="228"/>
      <c r="DL15" s="228"/>
      <c r="DM15" s="228"/>
      <c r="DN15" s="228"/>
      <c r="DO15" s="228"/>
      <c r="DP15" s="228"/>
      <c r="DQ15" s="228"/>
    </row>
    <row r="16" spans="2:121" s="224" customFormat="1" ht="35.25" customHeight="1">
      <c r="B16" s="329"/>
      <c r="C16" s="225" t="s">
        <v>328</v>
      </c>
      <c r="D16" s="302"/>
      <c r="E16" s="226" t="s">
        <v>151</v>
      </c>
      <c r="F16" s="290"/>
      <c r="G16" s="264">
        <v>2000000</v>
      </c>
      <c r="H16" s="264"/>
      <c r="I16" s="264">
        <f t="shared" si="2"/>
        <v>2000000</v>
      </c>
      <c r="J16" s="264"/>
      <c r="K16" s="265">
        <f>H16-J16</f>
        <v>0</v>
      </c>
      <c r="L16" s="229"/>
      <c r="M16" s="227"/>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8"/>
      <c r="BC16" s="228"/>
      <c r="BD16" s="228"/>
      <c r="BE16" s="228"/>
      <c r="BF16" s="228"/>
      <c r="BG16" s="228"/>
      <c r="BH16" s="228"/>
      <c r="BI16" s="228"/>
      <c r="BJ16" s="228"/>
      <c r="BK16" s="228"/>
      <c r="BL16" s="228"/>
      <c r="BM16" s="228"/>
      <c r="BN16" s="228"/>
      <c r="BO16" s="228"/>
      <c r="BP16" s="228"/>
      <c r="BQ16" s="228"/>
      <c r="BR16" s="228"/>
      <c r="BS16" s="228"/>
      <c r="BT16" s="228"/>
      <c r="BU16" s="228"/>
      <c r="BV16" s="228"/>
      <c r="BW16" s="228"/>
      <c r="BX16" s="228"/>
      <c r="BY16" s="228"/>
      <c r="BZ16" s="228"/>
      <c r="CA16" s="228"/>
      <c r="CB16" s="228"/>
      <c r="CC16" s="228"/>
      <c r="CD16" s="228"/>
      <c r="CE16" s="228"/>
      <c r="CF16" s="228"/>
      <c r="CG16" s="228"/>
      <c r="CH16" s="228"/>
      <c r="CI16" s="228"/>
      <c r="CJ16" s="228"/>
      <c r="CK16" s="228"/>
      <c r="CL16" s="228"/>
      <c r="CM16" s="228"/>
      <c r="CN16" s="228"/>
      <c r="CO16" s="228"/>
      <c r="CP16" s="228"/>
      <c r="CQ16" s="228"/>
      <c r="CR16" s="228"/>
      <c r="CS16" s="228"/>
      <c r="CT16" s="228"/>
      <c r="CU16" s="228"/>
      <c r="CV16" s="228"/>
      <c r="CW16" s="228"/>
      <c r="CX16" s="228"/>
      <c r="CY16" s="228"/>
      <c r="CZ16" s="228"/>
      <c r="DA16" s="228"/>
      <c r="DB16" s="228"/>
      <c r="DC16" s="228"/>
      <c r="DD16" s="228"/>
      <c r="DE16" s="228"/>
      <c r="DF16" s="228"/>
      <c r="DG16" s="228"/>
      <c r="DH16" s="228"/>
      <c r="DI16" s="228"/>
      <c r="DJ16" s="228"/>
      <c r="DK16" s="228"/>
      <c r="DL16" s="228"/>
      <c r="DM16" s="228"/>
      <c r="DN16" s="228"/>
      <c r="DO16" s="228"/>
      <c r="DP16" s="228"/>
      <c r="DQ16" s="228"/>
    </row>
    <row r="17" spans="2:121" s="68" customFormat="1" ht="123.75" customHeight="1">
      <c r="B17" s="293">
        <v>8</v>
      </c>
      <c r="C17" s="93" t="s">
        <v>198</v>
      </c>
      <c r="D17" s="291" t="s">
        <v>273</v>
      </c>
      <c r="E17" s="92" t="s">
        <v>298</v>
      </c>
      <c r="F17" s="93" t="s">
        <v>61</v>
      </c>
      <c r="G17" s="94">
        <f>G18+G19+G20+G21+G22+G23+G24+G25+G26+G27+G28</f>
        <v>2685000</v>
      </c>
      <c r="H17" s="217">
        <f>H18+H19+H20+H21+H22+H23+H24+H25+H26+H27+H28</f>
        <v>1752000</v>
      </c>
      <c r="I17" s="94">
        <f t="shared" si="2"/>
        <v>933000</v>
      </c>
      <c r="J17" s="217">
        <f>J18+J19+J20+J21+J22+J23+J24+J25+J26+J27+J28</f>
        <v>365578.88</v>
      </c>
      <c r="K17" s="94">
        <f>K20+K21+K22+K24+K25+K18+K23</f>
        <v>1377041.12</v>
      </c>
      <c r="L17" s="106" t="s">
        <v>189</v>
      </c>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row>
    <row r="18" spans="1:121" s="145" customFormat="1" ht="69" customHeight="1">
      <c r="A18" s="143"/>
      <c r="B18" s="327"/>
      <c r="C18" s="75" t="s">
        <v>324</v>
      </c>
      <c r="D18" s="327"/>
      <c r="E18" s="96" t="s">
        <v>152</v>
      </c>
      <c r="F18" s="75" t="s">
        <v>61</v>
      </c>
      <c r="G18" s="78">
        <v>2000000</v>
      </c>
      <c r="H18" s="78">
        <v>1502000</v>
      </c>
      <c r="I18" s="78">
        <f t="shared" si="2"/>
        <v>498000</v>
      </c>
      <c r="J18" s="78">
        <v>357661.18</v>
      </c>
      <c r="K18" s="230">
        <f aca="true" t="shared" si="3" ref="K18:K28">H18-J18</f>
        <v>1144338.82</v>
      </c>
      <c r="L18" s="75" t="s">
        <v>225</v>
      </c>
      <c r="M18" s="215"/>
      <c r="N18" s="215"/>
      <c r="O18" s="215"/>
      <c r="P18" s="144"/>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row>
    <row r="19" spans="2:121" s="214" customFormat="1" ht="36.75" customHeight="1">
      <c r="B19" s="327"/>
      <c r="C19" s="75" t="s">
        <v>340</v>
      </c>
      <c r="D19" s="327"/>
      <c r="E19" s="96" t="s">
        <v>152</v>
      </c>
      <c r="F19" s="75" t="s">
        <v>61</v>
      </c>
      <c r="G19" s="78">
        <v>50000</v>
      </c>
      <c r="H19" s="78"/>
      <c r="I19" s="78"/>
      <c r="J19" s="78"/>
      <c r="K19" s="230"/>
      <c r="L19" s="7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c r="BI19" s="215"/>
      <c r="BJ19" s="215"/>
      <c r="BK19" s="215"/>
      <c r="BL19" s="215"/>
      <c r="BM19" s="215"/>
      <c r="BN19" s="215"/>
      <c r="BO19" s="215"/>
      <c r="BP19" s="215"/>
      <c r="BQ19" s="215"/>
      <c r="BR19" s="215"/>
      <c r="BS19" s="215"/>
      <c r="BT19" s="215"/>
      <c r="BU19" s="215"/>
      <c r="BV19" s="215"/>
      <c r="BW19" s="215"/>
      <c r="BX19" s="215"/>
      <c r="BY19" s="215"/>
      <c r="BZ19" s="215"/>
      <c r="CA19" s="215"/>
      <c r="CB19" s="215"/>
      <c r="CC19" s="215"/>
      <c r="CD19" s="215"/>
      <c r="CE19" s="215"/>
      <c r="CF19" s="215"/>
      <c r="CG19" s="215"/>
      <c r="CH19" s="215"/>
      <c r="CI19" s="215"/>
      <c r="CJ19" s="215"/>
      <c r="CK19" s="215"/>
      <c r="CL19" s="215"/>
      <c r="CM19" s="215"/>
      <c r="CN19" s="215"/>
      <c r="CO19" s="215"/>
      <c r="CP19" s="215"/>
      <c r="CQ19" s="215"/>
      <c r="CR19" s="215"/>
      <c r="CS19" s="215"/>
      <c r="CT19" s="215"/>
      <c r="CU19" s="215"/>
      <c r="CV19" s="215"/>
      <c r="CW19" s="215"/>
      <c r="CX19" s="215"/>
      <c r="CY19" s="215"/>
      <c r="CZ19" s="215"/>
      <c r="DA19" s="215"/>
      <c r="DB19" s="215"/>
      <c r="DC19" s="215"/>
      <c r="DD19" s="215"/>
      <c r="DE19" s="215"/>
      <c r="DF19" s="215"/>
      <c r="DG19" s="215"/>
      <c r="DH19" s="215"/>
      <c r="DI19" s="215"/>
      <c r="DJ19" s="215"/>
      <c r="DK19" s="215"/>
      <c r="DL19" s="215"/>
      <c r="DM19" s="215"/>
      <c r="DN19" s="215"/>
      <c r="DO19" s="215"/>
      <c r="DP19" s="215"/>
      <c r="DQ19" s="215"/>
    </row>
    <row r="20" spans="2:121" s="216" customFormat="1" ht="39.75" customHeight="1">
      <c r="B20" s="327"/>
      <c r="C20" s="75" t="s">
        <v>341</v>
      </c>
      <c r="D20" s="327"/>
      <c r="E20" s="96" t="s">
        <v>152</v>
      </c>
      <c r="F20" s="75" t="s">
        <v>61</v>
      </c>
      <c r="G20" s="78">
        <v>25000</v>
      </c>
      <c r="H20" s="78"/>
      <c r="I20" s="78">
        <f t="shared" si="2"/>
        <v>25000</v>
      </c>
      <c r="J20" s="78"/>
      <c r="K20" s="230">
        <f t="shared" si="3"/>
        <v>0</v>
      </c>
      <c r="L20" s="7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215"/>
      <c r="BI20" s="215"/>
      <c r="BJ20" s="215"/>
      <c r="BK20" s="215"/>
      <c r="BL20" s="215"/>
      <c r="BM20" s="215"/>
      <c r="BN20" s="215"/>
      <c r="BO20" s="215"/>
      <c r="BP20" s="215"/>
      <c r="BQ20" s="215"/>
      <c r="BR20" s="215"/>
      <c r="BS20" s="215"/>
      <c r="BT20" s="215"/>
      <c r="BU20" s="215"/>
      <c r="BV20" s="215"/>
      <c r="BW20" s="215"/>
      <c r="BX20" s="215"/>
      <c r="BY20" s="215"/>
      <c r="BZ20" s="215"/>
      <c r="CA20" s="215"/>
      <c r="CB20" s="215"/>
      <c r="CC20" s="215"/>
      <c r="CD20" s="215"/>
      <c r="CE20" s="215"/>
      <c r="CF20" s="215"/>
      <c r="CG20" s="215"/>
      <c r="CH20" s="215"/>
      <c r="CI20" s="215"/>
      <c r="CJ20" s="215"/>
      <c r="CK20" s="215"/>
      <c r="CL20" s="215"/>
      <c r="CM20" s="215"/>
      <c r="CN20" s="215"/>
      <c r="CO20" s="215"/>
      <c r="CP20" s="215"/>
      <c r="CQ20" s="215"/>
      <c r="CR20" s="215"/>
      <c r="CS20" s="215"/>
      <c r="CT20" s="215"/>
      <c r="CU20" s="215"/>
      <c r="CV20" s="215"/>
      <c r="CW20" s="215"/>
      <c r="CX20" s="215"/>
      <c r="CY20" s="215"/>
      <c r="CZ20" s="215"/>
      <c r="DA20" s="215"/>
      <c r="DB20" s="215"/>
      <c r="DC20" s="215"/>
      <c r="DD20" s="215"/>
      <c r="DE20" s="215"/>
      <c r="DF20" s="215"/>
      <c r="DG20" s="215"/>
      <c r="DH20" s="215"/>
      <c r="DI20" s="215"/>
      <c r="DJ20" s="215"/>
      <c r="DK20" s="215"/>
      <c r="DL20" s="215"/>
      <c r="DM20" s="215"/>
      <c r="DN20" s="215"/>
      <c r="DO20" s="215"/>
      <c r="DP20" s="215"/>
      <c r="DQ20" s="215"/>
    </row>
    <row r="21" spans="2:121" s="216" customFormat="1" ht="72.75" customHeight="1">
      <c r="B21" s="327"/>
      <c r="C21" s="229" t="s">
        <v>133</v>
      </c>
      <c r="D21" s="327"/>
      <c r="E21" s="96" t="s">
        <v>152</v>
      </c>
      <c r="F21" s="75" t="s">
        <v>61</v>
      </c>
      <c r="G21" s="78">
        <v>85000</v>
      </c>
      <c r="H21" s="78">
        <v>85000</v>
      </c>
      <c r="I21" s="78">
        <f t="shared" si="2"/>
        <v>0</v>
      </c>
      <c r="J21" s="78">
        <v>7297.7</v>
      </c>
      <c r="K21" s="230">
        <f t="shared" si="3"/>
        <v>77702.3</v>
      </c>
      <c r="L21" s="75" t="s">
        <v>342</v>
      </c>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F21" s="215"/>
      <c r="BG21" s="215"/>
      <c r="BH21" s="215"/>
      <c r="BI21" s="215"/>
      <c r="BJ21" s="215"/>
      <c r="BK21" s="215"/>
      <c r="BL21" s="215"/>
      <c r="BM21" s="215"/>
      <c r="BN21" s="215"/>
      <c r="BO21" s="215"/>
      <c r="BP21" s="215"/>
      <c r="BQ21" s="215"/>
      <c r="BR21" s="215"/>
      <c r="BS21" s="215"/>
      <c r="BT21" s="215"/>
      <c r="BU21" s="215"/>
      <c r="BV21" s="215"/>
      <c r="BW21" s="215"/>
      <c r="BX21" s="215"/>
      <c r="BY21" s="215"/>
      <c r="BZ21" s="215"/>
      <c r="CA21" s="215"/>
      <c r="CB21" s="215"/>
      <c r="CC21" s="215"/>
      <c r="CD21" s="215"/>
      <c r="CE21" s="215"/>
      <c r="CF21" s="215"/>
      <c r="CG21" s="215"/>
      <c r="CH21" s="215"/>
      <c r="CI21" s="215"/>
      <c r="CJ21" s="215"/>
      <c r="CK21" s="215"/>
      <c r="CL21" s="215"/>
      <c r="CM21" s="215"/>
      <c r="CN21" s="215"/>
      <c r="CO21" s="215"/>
      <c r="CP21" s="215"/>
      <c r="CQ21" s="215"/>
      <c r="CR21" s="215"/>
      <c r="CS21" s="215"/>
      <c r="CT21" s="215"/>
      <c r="CU21" s="215"/>
      <c r="CV21" s="215"/>
      <c r="CW21" s="215"/>
      <c r="CX21" s="215"/>
      <c r="CY21" s="215"/>
      <c r="CZ21" s="215"/>
      <c r="DA21" s="215"/>
      <c r="DB21" s="215"/>
      <c r="DC21" s="215"/>
      <c r="DD21" s="215"/>
      <c r="DE21" s="215"/>
      <c r="DF21" s="215"/>
      <c r="DG21" s="215"/>
      <c r="DH21" s="215"/>
      <c r="DI21" s="215"/>
      <c r="DJ21" s="215"/>
      <c r="DK21" s="215"/>
      <c r="DL21" s="215"/>
      <c r="DM21" s="215"/>
      <c r="DN21" s="215"/>
      <c r="DO21" s="215"/>
      <c r="DP21" s="215"/>
      <c r="DQ21" s="215"/>
    </row>
    <row r="22" spans="2:121" s="216" customFormat="1" ht="40.5" customHeight="1">
      <c r="B22" s="327"/>
      <c r="C22" s="229" t="s">
        <v>215</v>
      </c>
      <c r="D22" s="327"/>
      <c r="E22" s="96" t="s">
        <v>152</v>
      </c>
      <c r="F22" s="75" t="s">
        <v>61</v>
      </c>
      <c r="G22" s="78">
        <v>25000</v>
      </c>
      <c r="H22" s="78">
        <v>25000</v>
      </c>
      <c r="I22" s="78">
        <f t="shared" si="2"/>
        <v>0</v>
      </c>
      <c r="J22" s="78"/>
      <c r="K22" s="230">
        <f t="shared" si="3"/>
        <v>25000</v>
      </c>
      <c r="L22" s="7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5"/>
      <c r="BA22" s="215"/>
      <c r="BB22" s="215"/>
      <c r="BC22" s="215"/>
      <c r="BD22" s="215"/>
      <c r="BE22" s="215"/>
      <c r="BF22" s="215"/>
      <c r="BG22" s="215"/>
      <c r="BH22" s="215"/>
      <c r="BI22" s="215"/>
      <c r="BJ22" s="215"/>
      <c r="BK22" s="215"/>
      <c r="BL22" s="215"/>
      <c r="BM22" s="215"/>
      <c r="BN22" s="215"/>
      <c r="BO22" s="215"/>
      <c r="BP22" s="215"/>
      <c r="BQ22" s="215"/>
      <c r="BR22" s="215"/>
      <c r="BS22" s="215"/>
      <c r="BT22" s="215"/>
      <c r="BU22" s="215"/>
      <c r="BV22" s="215"/>
      <c r="BW22" s="215"/>
      <c r="BX22" s="215"/>
      <c r="BY22" s="215"/>
      <c r="BZ22" s="215"/>
      <c r="CA22" s="215"/>
      <c r="CB22" s="215"/>
      <c r="CC22" s="215"/>
      <c r="CD22" s="215"/>
      <c r="CE22" s="215"/>
      <c r="CF22" s="215"/>
      <c r="CG22" s="215"/>
      <c r="CH22" s="215"/>
      <c r="CI22" s="215"/>
      <c r="CJ22" s="215"/>
      <c r="CK22" s="215"/>
      <c r="CL22" s="215"/>
      <c r="CM22" s="215"/>
      <c r="CN22" s="215"/>
      <c r="CO22" s="215"/>
      <c r="CP22" s="215"/>
      <c r="CQ22" s="215"/>
      <c r="CR22" s="215"/>
      <c r="CS22" s="215"/>
      <c r="CT22" s="215"/>
      <c r="CU22" s="215"/>
      <c r="CV22" s="215"/>
      <c r="CW22" s="215"/>
      <c r="CX22" s="215"/>
      <c r="CY22" s="215"/>
      <c r="CZ22" s="215"/>
      <c r="DA22" s="215"/>
      <c r="DB22" s="215"/>
      <c r="DC22" s="215"/>
      <c r="DD22" s="215"/>
      <c r="DE22" s="215"/>
      <c r="DF22" s="215"/>
      <c r="DG22" s="215"/>
      <c r="DH22" s="215"/>
      <c r="DI22" s="215"/>
      <c r="DJ22" s="215"/>
      <c r="DK22" s="215"/>
      <c r="DL22" s="215"/>
      <c r="DM22" s="215"/>
      <c r="DN22" s="215"/>
      <c r="DO22" s="215"/>
      <c r="DP22" s="215"/>
      <c r="DQ22" s="215"/>
    </row>
    <row r="23" spans="2:121" s="216" customFormat="1" ht="64.5" customHeight="1">
      <c r="B23" s="327"/>
      <c r="C23" s="231" t="s">
        <v>207</v>
      </c>
      <c r="D23" s="327"/>
      <c r="E23" s="96" t="s">
        <v>152</v>
      </c>
      <c r="F23" s="75" t="s">
        <v>61</v>
      </c>
      <c r="G23" s="78">
        <v>25000</v>
      </c>
      <c r="H23" s="78">
        <v>25000</v>
      </c>
      <c r="I23" s="78">
        <f t="shared" si="2"/>
        <v>0</v>
      </c>
      <c r="J23" s="78"/>
      <c r="K23" s="230">
        <f t="shared" si="3"/>
        <v>25000</v>
      </c>
      <c r="L23" s="7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215"/>
      <c r="BJ23" s="215"/>
      <c r="BK23" s="215"/>
      <c r="BL23" s="215"/>
      <c r="BM23" s="215"/>
      <c r="BN23" s="215"/>
      <c r="BO23" s="215"/>
      <c r="BP23" s="215"/>
      <c r="BQ23" s="215"/>
      <c r="BR23" s="215"/>
      <c r="BS23" s="215"/>
      <c r="BT23" s="215"/>
      <c r="BU23" s="215"/>
      <c r="BV23" s="215"/>
      <c r="BW23" s="215"/>
      <c r="BX23" s="215"/>
      <c r="BY23" s="215"/>
      <c r="BZ23" s="215"/>
      <c r="CA23" s="215"/>
      <c r="CB23" s="215"/>
      <c r="CC23" s="215"/>
      <c r="CD23" s="215"/>
      <c r="CE23" s="215"/>
      <c r="CF23" s="215"/>
      <c r="CG23" s="215"/>
      <c r="CH23" s="215"/>
      <c r="CI23" s="215"/>
      <c r="CJ23" s="215"/>
      <c r="CK23" s="215"/>
      <c r="CL23" s="215"/>
      <c r="CM23" s="215"/>
      <c r="CN23" s="215"/>
      <c r="CO23" s="215"/>
      <c r="CP23" s="215"/>
      <c r="CQ23" s="215"/>
      <c r="CR23" s="215"/>
      <c r="CS23" s="215"/>
      <c r="CT23" s="215"/>
      <c r="CU23" s="215"/>
      <c r="CV23" s="215"/>
      <c r="CW23" s="215"/>
      <c r="CX23" s="215"/>
      <c r="CY23" s="215"/>
      <c r="CZ23" s="215"/>
      <c r="DA23" s="215"/>
      <c r="DB23" s="215"/>
      <c r="DC23" s="215"/>
      <c r="DD23" s="215"/>
      <c r="DE23" s="215"/>
      <c r="DF23" s="215"/>
      <c r="DG23" s="215"/>
      <c r="DH23" s="215"/>
      <c r="DI23" s="215"/>
      <c r="DJ23" s="215"/>
      <c r="DK23" s="215"/>
      <c r="DL23" s="215"/>
      <c r="DM23" s="215"/>
      <c r="DN23" s="215"/>
      <c r="DO23" s="215"/>
      <c r="DP23" s="215"/>
      <c r="DQ23" s="215"/>
    </row>
    <row r="24" spans="2:121" s="216" customFormat="1" ht="66.75" customHeight="1">
      <c r="B24" s="327"/>
      <c r="C24" s="231" t="s">
        <v>216</v>
      </c>
      <c r="D24" s="327"/>
      <c r="E24" s="96" t="s">
        <v>152</v>
      </c>
      <c r="F24" s="75" t="s">
        <v>61</v>
      </c>
      <c r="G24" s="78">
        <v>50000</v>
      </c>
      <c r="H24" s="78">
        <v>50000</v>
      </c>
      <c r="I24" s="78">
        <f t="shared" si="2"/>
        <v>0</v>
      </c>
      <c r="J24" s="78"/>
      <c r="K24" s="230">
        <f t="shared" si="3"/>
        <v>50000</v>
      </c>
      <c r="L24" s="7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c r="BI24" s="215"/>
      <c r="BJ24" s="215"/>
      <c r="BK24" s="215"/>
      <c r="BL24" s="215"/>
      <c r="BM24" s="215"/>
      <c r="BN24" s="215"/>
      <c r="BO24" s="215"/>
      <c r="BP24" s="215"/>
      <c r="BQ24" s="215"/>
      <c r="BR24" s="215"/>
      <c r="BS24" s="215"/>
      <c r="BT24" s="215"/>
      <c r="BU24" s="215"/>
      <c r="BV24" s="215"/>
      <c r="BW24" s="215"/>
      <c r="BX24" s="215"/>
      <c r="BY24" s="215"/>
      <c r="BZ24" s="215"/>
      <c r="CA24" s="215"/>
      <c r="CB24" s="215"/>
      <c r="CC24" s="215"/>
      <c r="CD24" s="215"/>
      <c r="CE24" s="215"/>
      <c r="CF24" s="215"/>
      <c r="CG24" s="215"/>
      <c r="CH24" s="215"/>
      <c r="CI24" s="215"/>
      <c r="CJ24" s="215"/>
      <c r="CK24" s="215"/>
      <c r="CL24" s="215"/>
      <c r="CM24" s="215"/>
      <c r="CN24" s="215"/>
      <c r="CO24" s="215"/>
      <c r="CP24" s="215"/>
      <c r="CQ24" s="215"/>
      <c r="CR24" s="215"/>
      <c r="CS24" s="215"/>
      <c r="CT24" s="215"/>
      <c r="CU24" s="215"/>
      <c r="CV24" s="215"/>
      <c r="CW24" s="215"/>
      <c r="CX24" s="215"/>
      <c r="CY24" s="215"/>
      <c r="CZ24" s="215"/>
      <c r="DA24" s="215"/>
      <c r="DB24" s="215"/>
      <c r="DC24" s="215"/>
      <c r="DD24" s="215"/>
      <c r="DE24" s="215"/>
      <c r="DF24" s="215"/>
      <c r="DG24" s="215"/>
      <c r="DH24" s="215"/>
      <c r="DI24" s="215"/>
      <c r="DJ24" s="215"/>
      <c r="DK24" s="215"/>
      <c r="DL24" s="215"/>
      <c r="DM24" s="215"/>
      <c r="DN24" s="215"/>
      <c r="DO24" s="215"/>
      <c r="DP24" s="215"/>
      <c r="DQ24" s="215"/>
    </row>
    <row r="25" spans="2:121" s="216" customFormat="1" ht="126" customHeight="1">
      <c r="B25" s="327"/>
      <c r="C25" s="75" t="s">
        <v>244</v>
      </c>
      <c r="D25" s="327"/>
      <c r="E25" s="96" t="s">
        <v>152</v>
      </c>
      <c r="F25" s="75" t="s">
        <v>61</v>
      </c>
      <c r="G25" s="78">
        <v>55000</v>
      </c>
      <c r="H25" s="78">
        <v>55000</v>
      </c>
      <c r="I25" s="78">
        <f t="shared" si="2"/>
        <v>0</v>
      </c>
      <c r="J25" s="78"/>
      <c r="K25" s="230">
        <f t="shared" si="3"/>
        <v>55000</v>
      </c>
      <c r="L25" s="7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c r="BI25" s="215"/>
      <c r="BJ25" s="215"/>
      <c r="BK25" s="215"/>
      <c r="BL25" s="215"/>
      <c r="BM25" s="215"/>
      <c r="BN25" s="215"/>
      <c r="BO25" s="215"/>
      <c r="BP25" s="215"/>
      <c r="BQ25" s="215"/>
      <c r="BR25" s="215"/>
      <c r="BS25" s="215"/>
      <c r="BT25" s="215"/>
      <c r="BU25" s="215"/>
      <c r="BV25" s="215"/>
      <c r="BW25" s="215"/>
      <c r="BX25" s="215"/>
      <c r="BY25" s="215"/>
      <c r="BZ25" s="215"/>
      <c r="CA25" s="215"/>
      <c r="CB25" s="215"/>
      <c r="CC25" s="215"/>
      <c r="CD25" s="215"/>
      <c r="CE25" s="215"/>
      <c r="CF25" s="215"/>
      <c r="CG25" s="215"/>
      <c r="CH25" s="215"/>
      <c r="CI25" s="215"/>
      <c r="CJ25" s="215"/>
      <c r="CK25" s="215"/>
      <c r="CL25" s="215"/>
      <c r="CM25" s="215"/>
      <c r="CN25" s="215"/>
      <c r="CO25" s="215"/>
      <c r="CP25" s="215"/>
      <c r="CQ25" s="215"/>
      <c r="CR25" s="215"/>
      <c r="CS25" s="215"/>
      <c r="CT25" s="215"/>
      <c r="CU25" s="215"/>
      <c r="CV25" s="215"/>
      <c r="CW25" s="215"/>
      <c r="CX25" s="215"/>
      <c r="CY25" s="215"/>
      <c r="CZ25" s="215"/>
      <c r="DA25" s="215"/>
      <c r="DB25" s="215"/>
      <c r="DC25" s="215"/>
      <c r="DD25" s="215"/>
      <c r="DE25" s="215"/>
      <c r="DF25" s="215"/>
      <c r="DG25" s="215"/>
      <c r="DH25" s="215"/>
      <c r="DI25" s="215"/>
      <c r="DJ25" s="215"/>
      <c r="DK25" s="215"/>
      <c r="DL25" s="215"/>
      <c r="DM25" s="215"/>
      <c r="DN25" s="215"/>
      <c r="DO25" s="215"/>
      <c r="DP25" s="215"/>
      <c r="DQ25" s="215"/>
    </row>
    <row r="26" spans="2:121" s="216" customFormat="1" ht="162" customHeight="1">
      <c r="B26" s="319"/>
      <c r="C26" s="75" t="s">
        <v>343</v>
      </c>
      <c r="D26" s="289"/>
      <c r="E26" s="96" t="s">
        <v>152</v>
      </c>
      <c r="F26" s="75" t="s">
        <v>61</v>
      </c>
      <c r="G26" s="78">
        <v>335000</v>
      </c>
      <c r="H26" s="78"/>
      <c r="I26" s="78">
        <f t="shared" si="2"/>
        <v>335000</v>
      </c>
      <c r="J26" s="78"/>
      <c r="K26" s="230">
        <f t="shared" si="3"/>
        <v>0</v>
      </c>
      <c r="L26" s="7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c r="BI26" s="215"/>
      <c r="BJ26" s="215"/>
      <c r="BK26" s="215"/>
      <c r="BL26" s="215"/>
      <c r="BM26" s="215"/>
      <c r="BN26" s="215"/>
      <c r="BO26" s="215"/>
      <c r="BP26" s="215"/>
      <c r="BQ26" s="215"/>
      <c r="BR26" s="215"/>
      <c r="BS26" s="215"/>
      <c r="BT26" s="215"/>
      <c r="BU26" s="215"/>
      <c r="BV26" s="215"/>
      <c r="BW26" s="215"/>
      <c r="BX26" s="215"/>
      <c r="BY26" s="215"/>
      <c r="BZ26" s="215"/>
      <c r="CA26" s="215"/>
      <c r="CB26" s="215"/>
      <c r="CC26" s="215"/>
      <c r="CD26" s="215"/>
      <c r="CE26" s="215"/>
      <c r="CF26" s="215"/>
      <c r="CG26" s="215"/>
      <c r="CH26" s="215"/>
      <c r="CI26" s="215"/>
      <c r="CJ26" s="215"/>
      <c r="CK26" s="215"/>
      <c r="CL26" s="215"/>
      <c r="CM26" s="215"/>
      <c r="CN26" s="215"/>
      <c r="CO26" s="215"/>
      <c r="CP26" s="215"/>
      <c r="CQ26" s="215"/>
      <c r="CR26" s="215"/>
      <c r="CS26" s="215"/>
      <c r="CT26" s="215"/>
      <c r="CU26" s="215"/>
      <c r="CV26" s="215"/>
      <c r="CW26" s="215"/>
      <c r="CX26" s="215"/>
      <c r="CY26" s="215"/>
      <c r="CZ26" s="215"/>
      <c r="DA26" s="215"/>
      <c r="DB26" s="215"/>
      <c r="DC26" s="215"/>
      <c r="DD26" s="215"/>
      <c r="DE26" s="215"/>
      <c r="DF26" s="215"/>
      <c r="DG26" s="215"/>
      <c r="DH26" s="215"/>
      <c r="DI26" s="215"/>
      <c r="DJ26" s="215"/>
      <c r="DK26" s="215"/>
      <c r="DL26" s="215"/>
      <c r="DM26" s="215"/>
      <c r="DN26" s="215"/>
      <c r="DO26" s="215"/>
      <c r="DP26" s="215"/>
      <c r="DQ26" s="215"/>
    </row>
    <row r="27" spans="2:121" s="216" customFormat="1" ht="72.75" customHeight="1">
      <c r="B27" s="319"/>
      <c r="C27" s="75" t="s">
        <v>344</v>
      </c>
      <c r="D27" s="289"/>
      <c r="E27" s="96" t="s">
        <v>152</v>
      </c>
      <c r="F27" s="75" t="s">
        <v>61</v>
      </c>
      <c r="G27" s="78">
        <v>15000</v>
      </c>
      <c r="H27" s="78"/>
      <c r="I27" s="78">
        <f t="shared" si="2"/>
        <v>15000</v>
      </c>
      <c r="J27" s="78"/>
      <c r="K27" s="230">
        <f t="shared" si="3"/>
        <v>0</v>
      </c>
      <c r="L27" s="7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5"/>
      <c r="BP27" s="215"/>
      <c r="BQ27" s="215"/>
      <c r="BR27" s="215"/>
      <c r="BS27" s="215"/>
      <c r="BT27" s="215"/>
      <c r="BU27" s="215"/>
      <c r="BV27" s="215"/>
      <c r="BW27" s="215"/>
      <c r="BX27" s="215"/>
      <c r="BY27" s="215"/>
      <c r="BZ27" s="215"/>
      <c r="CA27" s="215"/>
      <c r="CB27" s="215"/>
      <c r="CC27" s="215"/>
      <c r="CD27" s="215"/>
      <c r="CE27" s="215"/>
      <c r="CF27" s="215"/>
      <c r="CG27" s="215"/>
      <c r="CH27" s="215"/>
      <c r="CI27" s="215"/>
      <c r="CJ27" s="215"/>
      <c r="CK27" s="215"/>
      <c r="CL27" s="215"/>
      <c r="CM27" s="215"/>
      <c r="CN27" s="215"/>
      <c r="CO27" s="215"/>
      <c r="CP27" s="215"/>
      <c r="CQ27" s="215"/>
      <c r="CR27" s="215"/>
      <c r="CS27" s="215"/>
      <c r="CT27" s="215"/>
      <c r="CU27" s="215"/>
      <c r="CV27" s="215"/>
      <c r="CW27" s="215"/>
      <c r="CX27" s="215"/>
      <c r="CY27" s="215"/>
      <c r="CZ27" s="215"/>
      <c r="DA27" s="215"/>
      <c r="DB27" s="215"/>
      <c r="DC27" s="215"/>
      <c r="DD27" s="215"/>
      <c r="DE27" s="215"/>
      <c r="DF27" s="215"/>
      <c r="DG27" s="215"/>
      <c r="DH27" s="215"/>
      <c r="DI27" s="215"/>
      <c r="DJ27" s="215"/>
      <c r="DK27" s="215"/>
      <c r="DL27" s="215"/>
      <c r="DM27" s="215"/>
      <c r="DN27" s="215"/>
      <c r="DO27" s="215"/>
      <c r="DP27" s="215"/>
      <c r="DQ27" s="215"/>
    </row>
    <row r="28" spans="2:121" s="216" customFormat="1" ht="51" customHeight="1">
      <c r="B28" s="320"/>
      <c r="C28" s="75" t="s">
        <v>345</v>
      </c>
      <c r="D28" s="290"/>
      <c r="E28" s="96" t="s">
        <v>152</v>
      </c>
      <c r="F28" s="75" t="s">
        <v>61</v>
      </c>
      <c r="G28" s="78">
        <v>20000</v>
      </c>
      <c r="H28" s="78">
        <v>10000</v>
      </c>
      <c r="I28" s="78">
        <f t="shared" si="2"/>
        <v>10000</v>
      </c>
      <c r="J28" s="78">
        <v>620</v>
      </c>
      <c r="K28" s="230">
        <f t="shared" si="3"/>
        <v>9380</v>
      </c>
      <c r="L28" s="75" t="s">
        <v>362</v>
      </c>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5"/>
      <c r="AY28" s="215"/>
      <c r="AZ28" s="215"/>
      <c r="BA28" s="215"/>
      <c r="BB28" s="215"/>
      <c r="BC28" s="215"/>
      <c r="BD28" s="215"/>
      <c r="BE28" s="215"/>
      <c r="BF28" s="215"/>
      <c r="BG28" s="215"/>
      <c r="BH28" s="215"/>
      <c r="BI28" s="215"/>
      <c r="BJ28" s="215"/>
      <c r="BK28" s="215"/>
      <c r="BL28" s="215"/>
      <c r="BM28" s="215"/>
      <c r="BN28" s="215"/>
      <c r="BO28" s="215"/>
      <c r="BP28" s="215"/>
      <c r="BQ28" s="215"/>
      <c r="BR28" s="215"/>
      <c r="BS28" s="215"/>
      <c r="BT28" s="215"/>
      <c r="BU28" s="215"/>
      <c r="BV28" s="215"/>
      <c r="BW28" s="215"/>
      <c r="BX28" s="215"/>
      <c r="BY28" s="215"/>
      <c r="BZ28" s="215"/>
      <c r="CA28" s="215"/>
      <c r="CB28" s="215"/>
      <c r="CC28" s="215"/>
      <c r="CD28" s="215"/>
      <c r="CE28" s="215"/>
      <c r="CF28" s="215"/>
      <c r="CG28" s="215"/>
      <c r="CH28" s="215"/>
      <c r="CI28" s="215"/>
      <c r="CJ28" s="215"/>
      <c r="CK28" s="215"/>
      <c r="CL28" s="215"/>
      <c r="CM28" s="215"/>
      <c r="CN28" s="215"/>
      <c r="CO28" s="215"/>
      <c r="CP28" s="215"/>
      <c r="CQ28" s="215"/>
      <c r="CR28" s="215"/>
      <c r="CS28" s="215"/>
      <c r="CT28" s="215"/>
      <c r="CU28" s="215"/>
      <c r="CV28" s="215"/>
      <c r="CW28" s="215"/>
      <c r="CX28" s="215"/>
      <c r="CY28" s="215"/>
      <c r="CZ28" s="215"/>
      <c r="DA28" s="215"/>
      <c r="DB28" s="215"/>
      <c r="DC28" s="215"/>
      <c r="DD28" s="215"/>
      <c r="DE28" s="215"/>
      <c r="DF28" s="215"/>
      <c r="DG28" s="215"/>
      <c r="DH28" s="215"/>
      <c r="DI28" s="215"/>
      <c r="DJ28" s="215"/>
      <c r="DK28" s="215"/>
      <c r="DL28" s="215"/>
      <c r="DM28" s="215"/>
      <c r="DN28" s="215"/>
      <c r="DO28" s="215"/>
      <c r="DP28" s="215"/>
      <c r="DQ28" s="215"/>
    </row>
    <row r="29" spans="2:121" s="66" customFormat="1" ht="183" customHeight="1">
      <c r="B29" s="165">
        <v>9</v>
      </c>
      <c r="C29" s="139" t="s">
        <v>316</v>
      </c>
      <c r="D29" s="139" t="s">
        <v>319</v>
      </c>
      <c r="E29" s="140" t="s">
        <v>153</v>
      </c>
      <c r="F29" s="139" t="s">
        <v>61</v>
      </c>
      <c r="G29" s="113">
        <v>62000</v>
      </c>
      <c r="H29" s="113">
        <v>50000</v>
      </c>
      <c r="I29" s="113">
        <f t="shared" si="2"/>
        <v>12000</v>
      </c>
      <c r="J29" s="113"/>
      <c r="K29" s="113">
        <f>H29-J29</f>
        <v>50000</v>
      </c>
      <c r="L29" s="26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2"/>
      <c r="BW29" s="172"/>
      <c r="BX29" s="172"/>
      <c r="BY29" s="172"/>
      <c r="BZ29" s="172"/>
      <c r="CA29" s="172"/>
      <c r="CB29" s="172"/>
      <c r="CC29" s="172"/>
      <c r="CD29" s="172"/>
      <c r="CE29" s="172"/>
      <c r="CF29" s="172"/>
      <c r="CG29" s="172"/>
      <c r="CH29" s="172"/>
      <c r="CI29" s="172"/>
      <c r="CJ29" s="172"/>
      <c r="CK29" s="172"/>
      <c r="CL29" s="172"/>
      <c r="CM29" s="172"/>
      <c r="CN29" s="172"/>
      <c r="CO29" s="172"/>
      <c r="CP29" s="172"/>
      <c r="CQ29" s="172"/>
      <c r="CR29" s="172"/>
      <c r="CS29" s="172"/>
      <c r="CT29" s="172"/>
      <c r="CU29" s="172"/>
      <c r="CV29" s="172"/>
      <c r="CW29" s="172"/>
      <c r="CX29" s="172"/>
      <c r="CY29" s="172"/>
      <c r="CZ29" s="172"/>
      <c r="DA29" s="172"/>
      <c r="DB29" s="172"/>
      <c r="DC29" s="172"/>
      <c r="DD29" s="172"/>
      <c r="DE29" s="172"/>
      <c r="DF29" s="172"/>
      <c r="DG29" s="172"/>
      <c r="DH29" s="172"/>
      <c r="DI29" s="172"/>
      <c r="DJ29" s="172"/>
      <c r="DK29" s="172"/>
      <c r="DL29" s="172"/>
      <c r="DM29" s="172"/>
      <c r="DN29" s="172"/>
      <c r="DO29" s="172"/>
      <c r="DP29" s="172"/>
      <c r="DQ29" s="172"/>
    </row>
    <row r="30" spans="2:121" ht="111" customHeight="1">
      <c r="B30" s="177">
        <v>10</v>
      </c>
      <c r="C30" s="118" t="s">
        <v>199</v>
      </c>
      <c r="D30" s="221" t="s">
        <v>274</v>
      </c>
      <c r="E30" s="127" t="s">
        <v>154</v>
      </c>
      <c r="F30" s="221" t="s">
        <v>61</v>
      </c>
      <c r="G30" s="105">
        <v>18000</v>
      </c>
      <c r="H30" s="105">
        <v>12000</v>
      </c>
      <c r="I30" s="105">
        <f t="shared" si="2"/>
        <v>6000</v>
      </c>
      <c r="J30" s="105"/>
      <c r="K30" s="105">
        <f>H30-J30</f>
        <v>12000</v>
      </c>
      <c r="L30" s="263"/>
      <c r="M30" s="126"/>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row>
    <row r="31" spans="2:121" ht="46.5" customHeight="1">
      <c r="B31" s="293">
        <v>11</v>
      </c>
      <c r="C31" s="313" t="s">
        <v>206</v>
      </c>
      <c r="D31" s="291" t="s">
        <v>275</v>
      </c>
      <c r="E31" s="127" t="s">
        <v>208</v>
      </c>
      <c r="F31" s="301" t="s">
        <v>297</v>
      </c>
      <c r="G31" s="105">
        <v>46848</v>
      </c>
      <c r="H31" s="105">
        <v>6000</v>
      </c>
      <c r="I31" s="105">
        <f t="shared" si="2"/>
        <v>40848</v>
      </c>
      <c r="J31" s="105"/>
      <c r="K31" s="105">
        <f>H31-J31</f>
        <v>6000</v>
      </c>
      <c r="L31" s="263"/>
      <c r="M31" s="126"/>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row>
    <row r="32" spans="2:121" ht="48.75" customHeight="1">
      <c r="B32" s="289"/>
      <c r="C32" s="302"/>
      <c r="D32" s="289"/>
      <c r="E32" s="232" t="s">
        <v>228</v>
      </c>
      <c r="F32" s="302"/>
      <c r="G32" s="78">
        <v>31232</v>
      </c>
      <c r="H32" s="78"/>
      <c r="I32" s="105">
        <f t="shared" si="2"/>
        <v>31232</v>
      </c>
      <c r="J32" s="105"/>
      <c r="K32" s="105">
        <f aca="true" t="shared" si="4" ref="K32:K60">H32-J32</f>
        <v>0</v>
      </c>
      <c r="L32" s="102"/>
      <c r="M32" s="126"/>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row>
    <row r="33" spans="2:121" ht="42.75" customHeight="1">
      <c r="B33" s="289"/>
      <c r="C33" s="302"/>
      <c r="D33" s="289"/>
      <c r="E33" s="127" t="s">
        <v>208</v>
      </c>
      <c r="F33" s="302"/>
      <c r="G33" s="105">
        <v>5856</v>
      </c>
      <c r="H33" s="105"/>
      <c r="I33" s="105">
        <f t="shared" si="2"/>
        <v>5856</v>
      </c>
      <c r="J33" s="105"/>
      <c r="K33" s="105">
        <f t="shared" si="4"/>
        <v>0</v>
      </c>
      <c r="L33" s="263"/>
      <c r="M33" s="126"/>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row>
    <row r="34" spans="2:121" ht="47.25" customHeight="1">
      <c r="B34" s="290"/>
      <c r="C34" s="302"/>
      <c r="D34" s="290"/>
      <c r="E34" s="232" t="s">
        <v>228</v>
      </c>
      <c r="F34" s="302"/>
      <c r="G34" s="78">
        <v>3904</v>
      </c>
      <c r="H34" s="78"/>
      <c r="I34" s="105">
        <f t="shared" si="2"/>
        <v>3904</v>
      </c>
      <c r="J34" s="105"/>
      <c r="K34" s="105">
        <f t="shared" si="4"/>
        <v>0</v>
      </c>
      <c r="L34" s="75"/>
      <c r="M34" s="126"/>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row>
    <row r="35" spans="2:121" ht="166.5" customHeight="1">
      <c r="B35" s="223">
        <v>12</v>
      </c>
      <c r="C35" s="108" t="s">
        <v>116</v>
      </c>
      <c r="D35" s="221" t="s">
        <v>296</v>
      </c>
      <c r="E35" s="127" t="s">
        <v>155</v>
      </c>
      <c r="F35" s="221" t="s">
        <v>61</v>
      </c>
      <c r="G35" s="105">
        <v>70560</v>
      </c>
      <c r="H35" s="105"/>
      <c r="I35" s="105">
        <f t="shared" si="2"/>
        <v>70560</v>
      </c>
      <c r="J35" s="105"/>
      <c r="K35" s="105">
        <f t="shared" si="4"/>
        <v>0</v>
      </c>
      <c r="L35" s="263"/>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row>
    <row r="36" spans="2:121" s="66" customFormat="1" ht="111" customHeight="1" hidden="1">
      <c r="B36" s="83">
        <v>11</v>
      </c>
      <c r="C36" s="84" t="s">
        <v>261</v>
      </c>
      <c r="D36" s="84" t="s">
        <v>260</v>
      </c>
      <c r="E36" s="85" t="s">
        <v>155</v>
      </c>
      <c r="F36" s="84" t="s">
        <v>61</v>
      </c>
      <c r="G36" s="86"/>
      <c r="H36" s="86"/>
      <c r="I36" s="86">
        <f t="shared" si="2"/>
        <v>0</v>
      </c>
      <c r="J36" s="86"/>
      <c r="K36" s="105">
        <f t="shared" si="4"/>
        <v>0</v>
      </c>
      <c r="L36" s="84" t="s">
        <v>226</v>
      </c>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0"/>
      <c r="BQ36" s="170"/>
      <c r="BR36" s="170"/>
      <c r="BS36" s="170"/>
      <c r="BT36" s="170"/>
      <c r="BU36" s="170"/>
      <c r="BV36" s="170"/>
      <c r="BW36" s="170"/>
      <c r="BX36" s="170"/>
      <c r="BY36" s="170"/>
      <c r="BZ36" s="170"/>
      <c r="CA36" s="170"/>
      <c r="CB36" s="170"/>
      <c r="CC36" s="170"/>
      <c r="CD36" s="170"/>
      <c r="CE36" s="170"/>
      <c r="CF36" s="170"/>
      <c r="CG36" s="170"/>
      <c r="CH36" s="170"/>
      <c r="CI36" s="170"/>
      <c r="CJ36" s="170"/>
      <c r="CK36" s="170"/>
      <c r="CL36" s="170"/>
      <c r="CM36" s="170"/>
      <c r="CN36" s="170"/>
      <c r="CO36" s="170"/>
      <c r="CP36" s="170"/>
      <c r="CQ36" s="170"/>
      <c r="CR36" s="170"/>
      <c r="CS36" s="170"/>
      <c r="CT36" s="170"/>
      <c r="CU36" s="170"/>
      <c r="CV36" s="170"/>
      <c r="CW36" s="170"/>
      <c r="CX36" s="170"/>
      <c r="CY36" s="170"/>
      <c r="CZ36" s="170"/>
      <c r="DA36" s="170"/>
      <c r="DB36" s="170"/>
      <c r="DC36" s="170"/>
      <c r="DD36" s="170"/>
      <c r="DE36" s="170"/>
      <c r="DF36" s="170"/>
      <c r="DG36" s="170"/>
      <c r="DH36" s="170"/>
      <c r="DI36" s="170"/>
      <c r="DJ36" s="170"/>
      <c r="DK36" s="170"/>
      <c r="DL36" s="170"/>
      <c r="DM36" s="170"/>
      <c r="DN36" s="170"/>
      <c r="DO36" s="170"/>
      <c r="DP36" s="170"/>
      <c r="DQ36" s="170"/>
    </row>
    <row r="37" spans="2:121" ht="105" customHeight="1" hidden="1" thickBot="1">
      <c r="B37" s="83"/>
      <c r="C37" s="84"/>
      <c r="D37" s="84"/>
      <c r="E37" s="85"/>
      <c r="F37" s="84"/>
      <c r="G37" s="86"/>
      <c r="H37" s="86"/>
      <c r="I37" s="86"/>
      <c r="J37" s="86"/>
      <c r="K37" s="105">
        <f t="shared" si="4"/>
        <v>0</v>
      </c>
      <c r="L37" s="87"/>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row>
    <row r="38" spans="2:121" ht="84" customHeight="1" hidden="1">
      <c r="B38" s="83">
        <v>12</v>
      </c>
      <c r="C38" s="84" t="s">
        <v>93</v>
      </c>
      <c r="D38" s="84" t="s">
        <v>94</v>
      </c>
      <c r="E38" s="85" t="s">
        <v>156</v>
      </c>
      <c r="F38" s="84" t="s">
        <v>61</v>
      </c>
      <c r="G38" s="86"/>
      <c r="H38" s="86"/>
      <c r="I38" s="86">
        <f>G38-H38</f>
        <v>0</v>
      </c>
      <c r="J38" s="86"/>
      <c r="K38" s="105">
        <f t="shared" si="4"/>
        <v>0</v>
      </c>
      <c r="L38" s="87"/>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row>
    <row r="39" spans="2:121" ht="156" customHeight="1">
      <c r="B39" s="223">
        <v>13</v>
      </c>
      <c r="C39" s="221" t="s">
        <v>136</v>
      </c>
      <c r="D39" s="221" t="s">
        <v>276</v>
      </c>
      <c r="E39" s="103" t="s">
        <v>69</v>
      </c>
      <c r="F39" s="221" t="s">
        <v>61</v>
      </c>
      <c r="G39" s="105">
        <v>4500000</v>
      </c>
      <c r="H39" s="105">
        <v>2000000</v>
      </c>
      <c r="I39" s="105">
        <f>G39-H39</f>
        <v>2500000</v>
      </c>
      <c r="J39" s="105">
        <v>571206.8</v>
      </c>
      <c r="K39" s="105">
        <f t="shared" si="4"/>
        <v>1428793.2</v>
      </c>
      <c r="L39" s="263" t="s">
        <v>365</v>
      </c>
      <c r="M39" s="126"/>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row>
    <row r="40" spans="2:121" s="79" customFormat="1" ht="67.5" customHeight="1" hidden="1">
      <c r="B40" s="139"/>
      <c r="C40" s="173" t="s">
        <v>101</v>
      </c>
      <c r="D40" s="173" t="s">
        <v>231</v>
      </c>
      <c r="E40" s="127" t="s">
        <v>156</v>
      </c>
      <c r="F40" s="173" t="s">
        <v>61</v>
      </c>
      <c r="G40" s="105"/>
      <c r="H40" s="105"/>
      <c r="I40" s="105">
        <f>G40-H40</f>
        <v>0</v>
      </c>
      <c r="J40" s="105"/>
      <c r="K40" s="105">
        <f t="shared" si="4"/>
        <v>0</v>
      </c>
      <c r="L40" s="118"/>
      <c r="M40" s="129"/>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0"/>
      <c r="BR40" s="130"/>
      <c r="BS40" s="130"/>
      <c r="BT40" s="130"/>
      <c r="BU40" s="130"/>
      <c r="BV40" s="130"/>
      <c r="BW40" s="130"/>
      <c r="BX40" s="130"/>
      <c r="BY40" s="130"/>
      <c r="BZ40" s="130"/>
      <c r="CA40" s="130"/>
      <c r="CB40" s="130"/>
      <c r="CC40" s="130"/>
      <c r="CD40" s="130"/>
      <c r="CE40" s="130"/>
      <c r="CF40" s="130"/>
      <c r="CG40" s="130"/>
      <c r="CH40" s="130"/>
      <c r="CI40" s="130"/>
      <c r="CJ40" s="130"/>
      <c r="CK40" s="130"/>
      <c r="CL40" s="130"/>
      <c r="CM40" s="130"/>
      <c r="CN40" s="130"/>
      <c r="CO40" s="130"/>
      <c r="CP40" s="130"/>
      <c r="CQ40" s="130"/>
      <c r="CR40" s="130"/>
      <c r="CS40" s="130"/>
      <c r="CT40" s="130"/>
      <c r="CU40" s="130"/>
      <c r="CV40" s="130"/>
      <c r="CW40" s="130"/>
      <c r="CX40" s="130"/>
      <c r="CY40" s="130"/>
      <c r="CZ40" s="130"/>
      <c r="DA40" s="130"/>
      <c r="DB40" s="130"/>
      <c r="DC40" s="130"/>
      <c r="DD40" s="130"/>
      <c r="DE40" s="130"/>
      <c r="DF40" s="130"/>
      <c r="DG40" s="130"/>
      <c r="DH40" s="130"/>
      <c r="DI40" s="130"/>
      <c r="DJ40" s="130"/>
      <c r="DK40" s="130"/>
      <c r="DL40" s="130"/>
      <c r="DM40" s="130"/>
      <c r="DN40" s="130"/>
      <c r="DO40" s="130"/>
      <c r="DP40" s="130"/>
      <c r="DQ40" s="130"/>
    </row>
    <row r="41" spans="1:16" s="61" customFormat="1" ht="76.5" customHeight="1">
      <c r="A41" s="180">
        <v>16</v>
      </c>
      <c r="B41" s="291">
        <v>14</v>
      </c>
      <c r="C41" s="318" t="s">
        <v>251</v>
      </c>
      <c r="D41" s="318" t="s">
        <v>277</v>
      </c>
      <c r="E41" s="258" t="s">
        <v>372</v>
      </c>
      <c r="F41" s="260" t="s">
        <v>61</v>
      </c>
      <c r="G41" s="206">
        <f>G42+G43</f>
        <v>14000000</v>
      </c>
      <c r="H41" s="206">
        <f>H42+H43</f>
        <v>9576000</v>
      </c>
      <c r="I41" s="259">
        <f>G42-H41</f>
        <v>4354000</v>
      </c>
      <c r="J41" s="206">
        <f>J42+J43</f>
        <v>1999996</v>
      </c>
      <c r="K41" s="206">
        <f>K42+K43</f>
        <v>7576004</v>
      </c>
      <c r="L41" s="106" t="s">
        <v>189</v>
      </c>
      <c r="M41" s="62"/>
      <c r="N41" s="62"/>
      <c r="O41" s="62"/>
      <c r="P41" s="98"/>
    </row>
    <row r="42" spans="1:16" s="61" customFormat="1" ht="84" customHeight="1">
      <c r="A42" s="180"/>
      <c r="B42" s="319"/>
      <c r="C42" s="319"/>
      <c r="D42" s="319"/>
      <c r="E42" s="184" t="s">
        <v>262</v>
      </c>
      <c r="F42" s="257"/>
      <c r="G42" s="113">
        <v>13930000</v>
      </c>
      <c r="H42" s="113">
        <v>9506000</v>
      </c>
      <c r="I42" s="105">
        <f aca="true" t="shared" si="5" ref="I42:I47">G42-H42</f>
        <v>4424000</v>
      </c>
      <c r="J42" s="113">
        <v>1972496</v>
      </c>
      <c r="K42" s="105">
        <f t="shared" si="4"/>
        <v>7533504</v>
      </c>
      <c r="L42" s="128" t="s">
        <v>374</v>
      </c>
      <c r="M42" s="62"/>
      <c r="N42" s="62"/>
      <c r="O42" s="62"/>
      <c r="P42" s="98"/>
    </row>
    <row r="43" spans="1:16" s="61" customFormat="1" ht="58.5" customHeight="1">
      <c r="A43" s="69"/>
      <c r="B43" s="320"/>
      <c r="C43" s="320"/>
      <c r="D43" s="320"/>
      <c r="E43" s="185" t="s">
        <v>263</v>
      </c>
      <c r="F43" s="221"/>
      <c r="G43" s="105">
        <v>70000</v>
      </c>
      <c r="H43" s="105">
        <v>70000</v>
      </c>
      <c r="I43" s="105">
        <f t="shared" si="5"/>
        <v>0</v>
      </c>
      <c r="J43" s="105">
        <v>27500</v>
      </c>
      <c r="K43" s="105">
        <f t="shared" si="4"/>
        <v>42500</v>
      </c>
      <c r="L43" s="263" t="s">
        <v>373</v>
      </c>
      <c r="M43" s="62"/>
      <c r="N43" s="62"/>
      <c r="O43" s="62"/>
      <c r="P43" s="98"/>
    </row>
    <row r="44" spans="2:121" ht="91.5" customHeight="1">
      <c r="B44" s="221">
        <v>15</v>
      </c>
      <c r="C44" s="104" t="s">
        <v>114</v>
      </c>
      <c r="D44" s="221" t="s">
        <v>299</v>
      </c>
      <c r="E44" s="127" t="s">
        <v>156</v>
      </c>
      <c r="F44" s="221" t="s">
        <v>61</v>
      </c>
      <c r="G44" s="105">
        <v>200000</v>
      </c>
      <c r="H44" s="105"/>
      <c r="I44" s="105">
        <f t="shared" si="5"/>
        <v>200000</v>
      </c>
      <c r="J44" s="105"/>
      <c r="K44" s="105">
        <f t="shared" si="4"/>
        <v>0</v>
      </c>
      <c r="L44" s="61"/>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row>
    <row r="45" spans="2:121" s="66" customFormat="1" ht="158.25" customHeight="1" hidden="1">
      <c r="B45" s="139"/>
      <c r="C45" s="84" t="s">
        <v>258</v>
      </c>
      <c r="D45" s="84" t="s">
        <v>259</v>
      </c>
      <c r="E45" s="85" t="s">
        <v>257</v>
      </c>
      <c r="F45" s="84" t="s">
        <v>61</v>
      </c>
      <c r="G45" s="86"/>
      <c r="H45" s="86"/>
      <c r="I45" s="86">
        <f t="shared" si="5"/>
        <v>0</v>
      </c>
      <c r="J45" s="86"/>
      <c r="K45" s="105">
        <f t="shared" si="4"/>
        <v>0</v>
      </c>
      <c r="L45" s="76"/>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c r="BH45" s="171"/>
      <c r="BI45" s="171"/>
      <c r="BJ45" s="171"/>
      <c r="BK45" s="171"/>
      <c r="BL45" s="171"/>
      <c r="BM45" s="171"/>
      <c r="BN45" s="171"/>
      <c r="BO45" s="171"/>
      <c r="BP45" s="171"/>
      <c r="BQ45" s="171"/>
      <c r="BR45" s="171"/>
      <c r="BS45" s="171"/>
      <c r="BT45" s="171"/>
      <c r="BU45" s="171"/>
      <c r="BV45" s="171"/>
      <c r="BW45" s="171"/>
      <c r="BX45" s="171"/>
      <c r="BY45" s="171"/>
      <c r="BZ45" s="171"/>
      <c r="CA45" s="171"/>
      <c r="CB45" s="171"/>
      <c r="CC45" s="171"/>
      <c r="CD45" s="171"/>
      <c r="CE45" s="171"/>
      <c r="CF45" s="171"/>
      <c r="CG45" s="171"/>
      <c r="CH45" s="171"/>
      <c r="CI45" s="171"/>
      <c r="CJ45" s="171"/>
      <c r="CK45" s="171"/>
      <c r="CL45" s="171"/>
      <c r="CM45" s="171"/>
      <c r="CN45" s="171"/>
      <c r="CO45" s="171"/>
      <c r="CP45" s="171"/>
      <c r="CQ45" s="171"/>
      <c r="CR45" s="171"/>
      <c r="CS45" s="171"/>
      <c r="CT45" s="171"/>
      <c r="CU45" s="171"/>
      <c r="CV45" s="171"/>
      <c r="CW45" s="171"/>
      <c r="CX45" s="171"/>
      <c r="CY45" s="171"/>
      <c r="CZ45" s="171"/>
      <c r="DA45" s="171"/>
      <c r="DB45" s="171"/>
      <c r="DC45" s="171"/>
      <c r="DD45" s="171"/>
      <c r="DE45" s="171"/>
      <c r="DF45" s="171"/>
      <c r="DG45" s="171"/>
      <c r="DH45" s="171"/>
      <c r="DI45" s="171"/>
      <c r="DJ45" s="171"/>
      <c r="DK45" s="171"/>
      <c r="DL45" s="171"/>
      <c r="DM45" s="171"/>
      <c r="DN45" s="171"/>
      <c r="DO45" s="171"/>
      <c r="DP45" s="171"/>
      <c r="DQ45" s="171"/>
    </row>
    <row r="46" spans="2:121" ht="156" customHeight="1">
      <c r="B46" s="221">
        <v>16</v>
      </c>
      <c r="C46" s="103" t="s">
        <v>177</v>
      </c>
      <c r="D46" s="221" t="s">
        <v>278</v>
      </c>
      <c r="E46" s="103" t="s">
        <v>157</v>
      </c>
      <c r="F46" s="221" t="s">
        <v>61</v>
      </c>
      <c r="G46" s="105">
        <v>1300000</v>
      </c>
      <c r="H46" s="105">
        <v>800000</v>
      </c>
      <c r="I46" s="105">
        <f t="shared" si="5"/>
        <v>500000</v>
      </c>
      <c r="J46" s="105">
        <v>150815</v>
      </c>
      <c r="K46" s="105">
        <f t="shared" si="4"/>
        <v>649185</v>
      </c>
      <c r="L46" s="118" t="s">
        <v>375</v>
      </c>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60"/>
      <c r="DQ46" s="60"/>
    </row>
    <row r="47" spans="2:121" ht="55.5" customHeight="1">
      <c r="B47" s="291">
        <v>17</v>
      </c>
      <c r="C47" s="291" t="s">
        <v>178</v>
      </c>
      <c r="D47" s="291" t="s">
        <v>279</v>
      </c>
      <c r="E47" s="103" t="s">
        <v>330</v>
      </c>
      <c r="F47" s="261" t="s">
        <v>61</v>
      </c>
      <c r="G47" s="217">
        <f>G54+G55</f>
        <v>2000000</v>
      </c>
      <c r="H47" s="217">
        <f>H54+H55</f>
        <v>0</v>
      </c>
      <c r="I47" s="217">
        <f t="shared" si="5"/>
        <v>2000000</v>
      </c>
      <c r="J47" s="217">
        <f>J54+J55</f>
        <v>0</v>
      </c>
      <c r="K47" s="217">
        <f t="shared" si="4"/>
        <v>0</v>
      </c>
      <c r="L47" s="106" t="s">
        <v>189</v>
      </c>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row>
    <row r="48" spans="2:121" ht="45" customHeight="1" hidden="1" thickBot="1">
      <c r="B48" s="307"/>
      <c r="C48" s="307"/>
      <c r="D48" s="289"/>
      <c r="E48" s="85"/>
      <c r="F48" s="84"/>
      <c r="G48" s="86"/>
      <c r="H48" s="86"/>
      <c r="I48" s="86"/>
      <c r="J48" s="86"/>
      <c r="K48" s="105">
        <f t="shared" si="4"/>
        <v>0</v>
      </c>
      <c r="L48" s="76"/>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row>
    <row r="49" spans="2:121" ht="28.5" customHeight="1" hidden="1" thickBot="1">
      <c r="B49" s="307"/>
      <c r="C49" s="307"/>
      <c r="D49" s="289"/>
      <c r="E49" s="85"/>
      <c r="F49" s="84"/>
      <c r="G49" s="86"/>
      <c r="H49" s="86"/>
      <c r="I49" s="86"/>
      <c r="J49" s="86"/>
      <c r="K49" s="105">
        <f t="shared" si="4"/>
        <v>0</v>
      </c>
      <c r="L49" s="76"/>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row>
    <row r="50" spans="2:121" ht="33.75" customHeight="1" hidden="1" thickBot="1">
      <c r="B50" s="307"/>
      <c r="C50" s="307"/>
      <c r="D50" s="289"/>
      <c r="E50" s="76"/>
      <c r="F50" s="76"/>
      <c r="G50" s="77"/>
      <c r="H50" s="77"/>
      <c r="I50" s="77"/>
      <c r="J50" s="77"/>
      <c r="K50" s="105">
        <f t="shared" si="4"/>
        <v>0</v>
      </c>
      <c r="L50" s="76"/>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row>
    <row r="51" spans="2:121" ht="39.75" customHeight="1" hidden="1" thickBot="1">
      <c r="B51" s="307"/>
      <c r="C51" s="307"/>
      <c r="D51" s="289"/>
      <c r="E51" s="76"/>
      <c r="F51" s="76"/>
      <c r="G51" s="77"/>
      <c r="H51" s="77"/>
      <c r="I51" s="77"/>
      <c r="J51" s="77"/>
      <c r="K51" s="105">
        <f t="shared" si="4"/>
        <v>0</v>
      </c>
      <c r="L51" s="76"/>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row>
    <row r="52" spans="1:121" s="151" customFormat="1" ht="33.75" customHeight="1" hidden="1" thickBot="1">
      <c r="A52" s="146"/>
      <c r="B52" s="307"/>
      <c r="C52" s="307"/>
      <c r="D52" s="289"/>
      <c r="E52" s="233" t="s">
        <v>69</v>
      </c>
      <c r="F52" s="147" t="s">
        <v>61</v>
      </c>
      <c r="G52" s="148"/>
      <c r="H52" s="148"/>
      <c r="I52" s="148">
        <f aca="true" t="shared" si="6" ref="I52:I73">G52-H52</f>
        <v>0</v>
      </c>
      <c r="J52" s="148"/>
      <c r="K52" s="105">
        <f t="shared" si="4"/>
        <v>0</v>
      </c>
      <c r="L52" s="147" t="s">
        <v>96</v>
      </c>
      <c r="M52" s="153"/>
      <c r="N52" s="153"/>
      <c r="O52" s="153"/>
      <c r="P52" s="149"/>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150"/>
      <c r="CC52" s="150"/>
      <c r="CD52" s="150"/>
      <c r="CE52" s="150"/>
      <c r="CF52" s="150"/>
      <c r="CG52" s="150"/>
      <c r="CH52" s="150"/>
      <c r="CI52" s="150"/>
      <c r="CJ52" s="150"/>
      <c r="CK52" s="150"/>
      <c r="CL52" s="150"/>
      <c r="CM52" s="150"/>
      <c r="CN52" s="150"/>
      <c r="CO52" s="150"/>
      <c r="CP52" s="150"/>
      <c r="CQ52" s="150"/>
      <c r="CR52" s="150"/>
      <c r="CS52" s="150"/>
      <c r="CT52" s="150"/>
      <c r="CU52" s="150"/>
      <c r="CV52" s="150"/>
      <c r="CW52" s="150"/>
      <c r="CX52" s="150"/>
      <c r="CY52" s="150"/>
      <c r="CZ52" s="150"/>
      <c r="DA52" s="150"/>
      <c r="DB52" s="150"/>
      <c r="DC52" s="150"/>
      <c r="DD52" s="150"/>
      <c r="DE52" s="150"/>
      <c r="DF52" s="150"/>
      <c r="DG52" s="150"/>
      <c r="DH52" s="150"/>
      <c r="DI52" s="150"/>
      <c r="DJ52" s="150"/>
      <c r="DK52" s="150"/>
      <c r="DL52" s="150"/>
      <c r="DM52" s="150"/>
      <c r="DN52" s="150"/>
      <c r="DO52" s="150"/>
      <c r="DP52" s="150"/>
      <c r="DQ52" s="150"/>
    </row>
    <row r="53" spans="1:121" s="151" customFormat="1" ht="51" customHeight="1" hidden="1" thickBot="1">
      <c r="A53" s="146"/>
      <c r="B53" s="307"/>
      <c r="C53" s="307"/>
      <c r="D53" s="289"/>
      <c r="E53" s="233" t="s">
        <v>69</v>
      </c>
      <c r="F53" s="147" t="s">
        <v>61</v>
      </c>
      <c r="G53" s="148"/>
      <c r="H53" s="148"/>
      <c r="I53" s="148">
        <f t="shared" si="6"/>
        <v>0</v>
      </c>
      <c r="J53" s="148"/>
      <c r="K53" s="105">
        <f t="shared" si="4"/>
        <v>0</v>
      </c>
      <c r="L53" s="147" t="s">
        <v>97</v>
      </c>
      <c r="M53" s="153"/>
      <c r="N53" s="153"/>
      <c r="O53" s="153"/>
      <c r="P53" s="149"/>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150"/>
      <c r="CA53" s="150"/>
      <c r="CB53" s="150"/>
      <c r="CC53" s="150"/>
      <c r="CD53" s="150"/>
      <c r="CE53" s="150"/>
      <c r="CF53" s="150"/>
      <c r="CG53" s="150"/>
      <c r="CH53" s="150"/>
      <c r="CI53" s="150"/>
      <c r="CJ53" s="150"/>
      <c r="CK53" s="150"/>
      <c r="CL53" s="150"/>
      <c r="CM53" s="150"/>
      <c r="CN53" s="150"/>
      <c r="CO53" s="150"/>
      <c r="CP53" s="150"/>
      <c r="CQ53" s="150"/>
      <c r="CR53" s="150"/>
      <c r="CS53" s="150"/>
      <c r="CT53" s="150"/>
      <c r="CU53" s="150"/>
      <c r="CV53" s="150"/>
      <c r="CW53" s="150"/>
      <c r="CX53" s="150"/>
      <c r="CY53" s="150"/>
      <c r="CZ53" s="150"/>
      <c r="DA53" s="150"/>
      <c r="DB53" s="150"/>
      <c r="DC53" s="150"/>
      <c r="DD53" s="150"/>
      <c r="DE53" s="150"/>
      <c r="DF53" s="150"/>
      <c r="DG53" s="150"/>
      <c r="DH53" s="150"/>
      <c r="DI53" s="150"/>
      <c r="DJ53" s="150"/>
      <c r="DK53" s="150"/>
      <c r="DL53" s="150"/>
      <c r="DM53" s="150"/>
      <c r="DN53" s="150"/>
      <c r="DO53" s="150"/>
      <c r="DP53" s="150"/>
      <c r="DQ53" s="150"/>
    </row>
    <row r="54" spans="2:121" s="212" customFormat="1" ht="42" customHeight="1">
      <c r="B54" s="307"/>
      <c r="C54" s="307"/>
      <c r="D54" s="289"/>
      <c r="E54" s="184" t="s">
        <v>262</v>
      </c>
      <c r="F54" s="221" t="s">
        <v>61</v>
      </c>
      <c r="G54" s="148"/>
      <c r="H54" s="148"/>
      <c r="I54" s="148"/>
      <c r="J54" s="148"/>
      <c r="K54" s="105"/>
      <c r="L54" s="147"/>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3"/>
      <c r="BQ54" s="153"/>
      <c r="BR54" s="153"/>
      <c r="BS54" s="153"/>
      <c r="BT54" s="153"/>
      <c r="BU54" s="153"/>
      <c r="BV54" s="153"/>
      <c r="BW54" s="153"/>
      <c r="BX54" s="153"/>
      <c r="BY54" s="153"/>
      <c r="BZ54" s="153"/>
      <c r="CA54" s="153"/>
      <c r="CB54" s="153"/>
      <c r="CC54" s="153"/>
      <c r="CD54" s="153"/>
      <c r="CE54" s="153"/>
      <c r="CF54" s="153"/>
      <c r="CG54" s="153"/>
      <c r="CH54" s="153"/>
      <c r="CI54" s="153"/>
      <c r="CJ54" s="153"/>
      <c r="CK54" s="153"/>
      <c r="CL54" s="153"/>
      <c r="CM54" s="153"/>
      <c r="CN54" s="153"/>
      <c r="CO54" s="153"/>
      <c r="CP54" s="153"/>
      <c r="CQ54" s="153"/>
      <c r="CR54" s="153"/>
      <c r="CS54" s="153"/>
      <c r="CT54" s="153"/>
      <c r="CU54" s="153"/>
      <c r="CV54" s="153"/>
      <c r="CW54" s="153"/>
      <c r="CX54" s="153"/>
      <c r="CY54" s="153"/>
      <c r="CZ54" s="153"/>
      <c r="DA54" s="153"/>
      <c r="DB54" s="153"/>
      <c r="DC54" s="153"/>
      <c r="DD54" s="153"/>
      <c r="DE54" s="153"/>
      <c r="DF54" s="153"/>
      <c r="DG54" s="153"/>
      <c r="DH54" s="153"/>
      <c r="DI54" s="153"/>
      <c r="DJ54" s="153"/>
      <c r="DK54" s="153"/>
      <c r="DL54" s="153"/>
      <c r="DM54" s="153"/>
      <c r="DN54" s="153"/>
      <c r="DO54" s="153"/>
      <c r="DP54" s="153"/>
      <c r="DQ54" s="153"/>
    </row>
    <row r="55" spans="2:121" s="212" customFormat="1" ht="51" customHeight="1">
      <c r="B55" s="307"/>
      <c r="C55" s="307"/>
      <c r="D55" s="289"/>
      <c r="E55" s="185" t="s">
        <v>263</v>
      </c>
      <c r="F55" s="221" t="s">
        <v>61</v>
      </c>
      <c r="G55" s="230">
        <v>2000000</v>
      </c>
      <c r="H55" s="148"/>
      <c r="I55" s="148"/>
      <c r="J55" s="148"/>
      <c r="K55" s="105"/>
      <c r="L55" s="147"/>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c r="AO55" s="153"/>
      <c r="AP55" s="153"/>
      <c r="AQ55" s="153"/>
      <c r="AR55" s="153"/>
      <c r="AS55" s="153"/>
      <c r="AT55" s="153"/>
      <c r="AU55" s="153"/>
      <c r="AV55" s="153"/>
      <c r="AW55" s="153"/>
      <c r="AX55" s="153"/>
      <c r="AY55" s="153"/>
      <c r="AZ55" s="153"/>
      <c r="BA55" s="153"/>
      <c r="BB55" s="153"/>
      <c r="BC55" s="153"/>
      <c r="BD55" s="153"/>
      <c r="BE55" s="153"/>
      <c r="BF55" s="153"/>
      <c r="BG55" s="153"/>
      <c r="BH55" s="153"/>
      <c r="BI55" s="153"/>
      <c r="BJ55" s="153"/>
      <c r="BK55" s="153"/>
      <c r="BL55" s="153"/>
      <c r="BM55" s="153"/>
      <c r="BN55" s="153"/>
      <c r="BO55" s="153"/>
      <c r="BP55" s="153"/>
      <c r="BQ55" s="153"/>
      <c r="BR55" s="153"/>
      <c r="BS55" s="153"/>
      <c r="BT55" s="153"/>
      <c r="BU55" s="153"/>
      <c r="BV55" s="153"/>
      <c r="BW55" s="153"/>
      <c r="BX55" s="153"/>
      <c r="BY55" s="153"/>
      <c r="BZ55" s="153"/>
      <c r="CA55" s="153"/>
      <c r="CB55" s="153"/>
      <c r="CC55" s="153"/>
      <c r="CD55" s="153"/>
      <c r="CE55" s="153"/>
      <c r="CF55" s="153"/>
      <c r="CG55" s="153"/>
      <c r="CH55" s="153"/>
      <c r="CI55" s="153"/>
      <c r="CJ55" s="153"/>
      <c r="CK55" s="153"/>
      <c r="CL55" s="153"/>
      <c r="CM55" s="153"/>
      <c r="CN55" s="153"/>
      <c r="CO55" s="153"/>
      <c r="CP55" s="153"/>
      <c r="CQ55" s="153"/>
      <c r="CR55" s="153"/>
      <c r="CS55" s="153"/>
      <c r="CT55" s="153"/>
      <c r="CU55" s="153"/>
      <c r="CV55" s="153"/>
      <c r="CW55" s="153"/>
      <c r="CX55" s="153"/>
      <c r="CY55" s="153"/>
      <c r="CZ55" s="153"/>
      <c r="DA55" s="153"/>
      <c r="DB55" s="153"/>
      <c r="DC55" s="153"/>
      <c r="DD55" s="153"/>
      <c r="DE55" s="153"/>
      <c r="DF55" s="153"/>
      <c r="DG55" s="153"/>
      <c r="DH55" s="153"/>
      <c r="DI55" s="153"/>
      <c r="DJ55" s="153"/>
      <c r="DK55" s="153"/>
      <c r="DL55" s="153"/>
      <c r="DM55" s="153"/>
      <c r="DN55" s="153"/>
      <c r="DO55" s="153"/>
      <c r="DP55" s="153"/>
      <c r="DQ55" s="153"/>
    </row>
    <row r="56" spans="2:121" s="152" customFormat="1" ht="51" customHeight="1">
      <c r="B56" s="308"/>
      <c r="C56" s="308"/>
      <c r="D56" s="290"/>
      <c r="E56" s="103" t="s">
        <v>252</v>
      </c>
      <c r="F56" s="221" t="s">
        <v>61</v>
      </c>
      <c r="G56" s="113">
        <v>200000</v>
      </c>
      <c r="H56" s="113">
        <v>125000</v>
      </c>
      <c r="I56" s="113">
        <f t="shared" si="6"/>
        <v>75000</v>
      </c>
      <c r="J56" s="113"/>
      <c r="K56" s="105">
        <f t="shared" si="4"/>
        <v>125000</v>
      </c>
      <c r="L56" s="147"/>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3"/>
      <c r="AY56" s="153"/>
      <c r="AZ56" s="153"/>
      <c r="BA56" s="153"/>
      <c r="BB56" s="153"/>
      <c r="BC56" s="153"/>
      <c r="BD56" s="153"/>
      <c r="BE56" s="153"/>
      <c r="BF56" s="153"/>
      <c r="BG56" s="153"/>
      <c r="BH56" s="153"/>
      <c r="BI56" s="153"/>
      <c r="BJ56" s="153"/>
      <c r="BK56" s="153"/>
      <c r="BL56" s="153"/>
      <c r="BM56" s="153"/>
      <c r="BN56" s="153"/>
      <c r="BO56" s="153"/>
      <c r="BP56" s="153"/>
      <c r="BQ56" s="153"/>
      <c r="BR56" s="153"/>
      <c r="BS56" s="153"/>
      <c r="BT56" s="153"/>
      <c r="BU56" s="153"/>
      <c r="BV56" s="153"/>
      <c r="BW56" s="153"/>
      <c r="BX56" s="153"/>
      <c r="BY56" s="153"/>
      <c r="BZ56" s="153"/>
      <c r="CA56" s="153"/>
      <c r="CB56" s="153"/>
      <c r="CC56" s="153"/>
      <c r="CD56" s="153"/>
      <c r="CE56" s="153"/>
      <c r="CF56" s="153"/>
      <c r="CG56" s="153"/>
      <c r="CH56" s="153"/>
      <c r="CI56" s="153"/>
      <c r="CJ56" s="153"/>
      <c r="CK56" s="153"/>
      <c r="CL56" s="153"/>
      <c r="CM56" s="153"/>
      <c r="CN56" s="153"/>
      <c r="CO56" s="153"/>
      <c r="CP56" s="153"/>
      <c r="CQ56" s="153"/>
      <c r="CR56" s="153"/>
      <c r="CS56" s="153"/>
      <c r="CT56" s="153"/>
      <c r="CU56" s="153"/>
      <c r="CV56" s="153"/>
      <c r="CW56" s="153"/>
      <c r="CX56" s="153"/>
      <c r="CY56" s="153"/>
      <c r="CZ56" s="153"/>
      <c r="DA56" s="153"/>
      <c r="DB56" s="153"/>
      <c r="DC56" s="153"/>
      <c r="DD56" s="153"/>
      <c r="DE56" s="153"/>
      <c r="DF56" s="153"/>
      <c r="DG56" s="153"/>
      <c r="DH56" s="153"/>
      <c r="DI56" s="153"/>
      <c r="DJ56" s="153"/>
      <c r="DK56" s="153"/>
      <c r="DL56" s="153"/>
      <c r="DM56" s="153"/>
      <c r="DN56" s="153"/>
      <c r="DO56" s="153"/>
      <c r="DP56" s="153"/>
      <c r="DQ56" s="153"/>
    </row>
    <row r="57" spans="2:121" ht="124.5" customHeight="1">
      <c r="B57" s="223">
        <v>18</v>
      </c>
      <c r="C57" s="103" t="s">
        <v>117</v>
      </c>
      <c r="D57" s="221" t="s">
        <v>280</v>
      </c>
      <c r="E57" s="103" t="s">
        <v>159</v>
      </c>
      <c r="F57" s="221" t="s">
        <v>61</v>
      </c>
      <c r="G57" s="105">
        <v>2250000</v>
      </c>
      <c r="H57" s="105">
        <v>60000</v>
      </c>
      <c r="I57" s="105">
        <f t="shared" si="6"/>
        <v>2190000</v>
      </c>
      <c r="J57" s="105"/>
      <c r="K57" s="105">
        <f t="shared" si="4"/>
        <v>60000</v>
      </c>
      <c r="L57" s="263"/>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row>
    <row r="58" spans="2:121" ht="120.75" customHeight="1">
      <c r="B58" s="219">
        <v>19</v>
      </c>
      <c r="C58" s="104" t="s">
        <v>101</v>
      </c>
      <c r="D58" s="104" t="s">
        <v>294</v>
      </c>
      <c r="E58" s="127" t="s">
        <v>167</v>
      </c>
      <c r="F58" s="221" t="s">
        <v>61</v>
      </c>
      <c r="G58" s="105">
        <v>1074000</v>
      </c>
      <c r="H58" s="105"/>
      <c r="I58" s="105">
        <f t="shared" si="6"/>
        <v>1074000</v>
      </c>
      <c r="J58" s="86"/>
      <c r="K58" s="105">
        <f t="shared" si="4"/>
        <v>0</v>
      </c>
      <c r="L58" s="76"/>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row>
    <row r="59" spans="2:121" ht="105.75" customHeight="1">
      <c r="B59" s="219">
        <v>20</v>
      </c>
      <c r="C59" s="104" t="s">
        <v>179</v>
      </c>
      <c r="D59" s="104" t="s">
        <v>295</v>
      </c>
      <c r="E59" s="103" t="s">
        <v>158</v>
      </c>
      <c r="F59" s="221" t="s">
        <v>61</v>
      </c>
      <c r="G59" s="105">
        <v>1400000</v>
      </c>
      <c r="H59" s="105"/>
      <c r="I59" s="105">
        <f t="shared" si="6"/>
        <v>1400000</v>
      </c>
      <c r="J59" s="86"/>
      <c r="K59" s="105">
        <f t="shared" si="4"/>
        <v>0</v>
      </c>
      <c r="L59" s="76"/>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row>
    <row r="60" spans="2:121" ht="219" customHeight="1">
      <c r="B60" s="219">
        <v>21</v>
      </c>
      <c r="C60" s="141" t="s">
        <v>209</v>
      </c>
      <c r="D60" s="221" t="s">
        <v>281</v>
      </c>
      <c r="E60" s="103" t="s">
        <v>160</v>
      </c>
      <c r="F60" s="221" t="s">
        <v>61</v>
      </c>
      <c r="G60" s="105">
        <v>1150000</v>
      </c>
      <c r="H60" s="105">
        <v>1000000</v>
      </c>
      <c r="I60" s="105">
        <f t="shared" si="6"/>
        <v>150000</v>
      </c>
      <c r="J60" s="86"/>
      <c r="K60" s="105">
        <f t="shared" si="4"/>
        <v>1000000</v>
      </c>
      <c r="L60" s="76"/>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row>
    <row r="61" spans="1:121" s="76" customFormat="1" ht="61.5">
      <c r="A61" s="178"/>
      <c r="B61" s="303">
        <v>22</v>
      </c>
      <c r="C61" s="305" t="s">
        <v>217</v>
      </c>
      <c r="D61" s="309" t="s">
        <v>282</v>
      </c>
      <c r="E61" s="234" t="s">
        <v>326</v>
      </c>
      <c r="F61" s="309" t="s">
        <v>61</v>
      </c>
      <c r="G61" s="120">
        <f>G62+G63</f>
        <v>13700000</v>
      </c>
      <c r="H61" s="120">
        <f>H62+H63</f>
        <v>11623887</v>
      </c>
      <c r="I61" s="120">
        <f t="shared" si="6"/>
        <v>2076113</v>
      </c>
      <c r="J61" s="120">
        <f>J62+J63</f>
        <v>0</v>
      </c>
      <c r="K61" s="120">
        <f>K62+K63</f>
        <v>11623887</v>
      </c>
      <c r="L61" s="137" t="s">
        <v>189</v>
      </c>
      <c r="M61" s="172"/>
      <c r="N61" s="172"/>
      <c r="O61" s="172"/>
      <c r="P61" s="179"/>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row>
    <row r="62" spans="2:121" s="181" customFormat="1" ht="57" customHeight="1">
      <c r="B62" s="304"/>
      <c r="C62" s="306"/>
      <c r="D62" s="332"/>
      <c r="E62" s="184" t="s">
        <v>262</v>
      </c>
      <c r="F62" s="310"/>
      <c r="G62" s="230">
        <v>10700000</v>
      </c>
      <c r="H62" s="230">
        <v>9000000</v>
      </c>
      <c r="I62" s="113">
        <f t="shared" si="6"/>
        <v>1700000</v>
      </c>
      <c r="J62" s="230"/>
      <c r="K62" s="230">
        <f>H62-J62</f>
        <v>9000000</v>
      </c>
      <c r="L62" s="266"/>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2"/>
      <c r="BR62" s="182"/>
      <c r="BS62" s="182"/>
      <c r="BT62" s="182"/>
      <c r="BU62" s="182"/>
      <c r="BV62" s="182"/>
      <c r="BW62" s="182"/>
      <c r="BX62" s="182"/>
      <c r="BY62" s="182"/>
      <c r="BZ62" s="182"/>
      <c r="CA62" s="182"/>
      <c r="CB62" s="182"/>
      <c r="CC62" s="182"/>
      <c r="CD62" s="182"/>
      <c r="CE62" s="182"/>
      <c r="CF62" s="182"/>
      <c r="CG62" s="182"/>
      <c r="CH62" s="182"/>
      <c r="CI62" s="182"/>
      <c r="CJ62" s="182"/>
      <c r="CK62" s="182"/>
      <c r="CL62" s="182"/>
      <c r="CM62" s="182"/>
      <c r="CN62" s="182"/>
      <c r="CO62" s="182"/>
      <c r="CP62" s="182"/>
      <c r="CQ62" s="182"/>
      <c r="CR62" s="182"/>
      <c r="CS62" s="182"/>
      <c r="CT62" s="182"/>
      <c r="CU62" s="182"/>
      <c r="CV62" s="182"/>
      <c r="CW62" s="182"/>
      <c r="CX62" s="182"/>
      <c r="CY62" s="182"/>
      <c r="CZ62" s="182"/>
      <c r="DA62" s="182"/>
      <c r="DB62" s="182"/>
      <c r="DC62" s="182"/>
      <c r="DD62" s="182"/>
      <c r="DE62" s="182"/>
      <c r="DF62" s="182"/>
      <c r="DG62" s="182"/>
      <c r="DH62" s="182"/>
      <c r="DI62" s="182"/>
      <c r="DJ62" s="182"/>
      <c r="DK62" s="182"/>
      <c r="DL62" s="182"/>
      <c r="DM62" s="182"/>
      <c r="DN62" s="182"/>
      <c r="DO62" s="182"/>
      <c r="DP62" s="182"/>
      <c r="DQ62" s="182"/>
    </row>
    <row r="63" spans="2:121" s="216" customFormat="1" ht="56.25" customHeight="1">
      <c r="B63" s="304"/>
      <c r="C63" s="306"/>
      <c r="D63" s="332"/>
      <c r="E63" s="185" t="s">
        <v>263</v>
      </c>
      <c r="F63" s="310"/>
      <c r="G63" s="230">
        <v>3000000</v>
      </c>
      <c r="H63" s="230">
        <v>2623887</v>
      </c>
      <c r="I63" s="113">
        <f t="shared" si="6"/>
        <v>376113</v>
      </c>
      <c r="J63" s="230"/>
      <c r="K63" s="230">
        <f>H63-J63</f>
        <v>2623887</v>
      </c>
      <c r="L63" s="266"/>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c r="AK63" s="214"/>
      <c r="AL63" s="214"/>
      <c r="AM63" s="214"/>
      <c r="AN63" s="214"/>
      <c r="AO63" s="214"/>
      <c r="AP63" s="214"/>
      <c r="AQ63" s="214"/>
      <c r="AR63" s="214"/>
      <c r="AS63" s="214"/>
      <c r="AT63" s="214"/>
      <c r="AU63" s="214"/>
      <c r="AV63" s="214"/>
      <c r="AW63" s="214"/>
      <c r="AX63" s="214"/>
      <c r="AY63" s="214"/>
      <c r="AZ63" s="214"/>
      <c r="BA63" s="214"/>
      <c r="BB63" s="214"/>
      <c r="BC63" s="214"/>
      <c r="BD63" s="214"/>
      <c r="BE63" s="214"/>
      <c r="BF63" s="214"/>
      <c r="BG63" s="214"/>
      <c r="BH63" s="214"/>
      <c r="BI63" s="214"/>
      <c r="BJ63" s="214"/>
      <c r="BK63" s="214"/>
      <c r="BL63" s="214"/>
      <c r="BM63" s="214"/>
      <c r="BN63" s="214"/>
      <c r="BO63" s="214"/>
      <c r="BP63" s="214"/>
      <c r="BQ63" s="214"/>
      <c r="BR63" s="214"/>
      <c r="BS63" s="214"/>
      <c r="BT63" s="214"/>
      <c r="BU63" s="214"/>
      <c r="BV63" s="214"/>
      <c r="BW63" s="214"/>
      <c r="BX63" s="214"/>
      <c r="BY63" s="214"/>
      <c r="BZ63" s="214"/>
      <c r="CA63" s="214"/>
      <c r="CB63" s="214"/>
      <c r="CC63" s="214"/>
      <c r="CD63" s="214"/>
      <c r="CE63" s="214"/>
      <c r="CF63" s="214"/>
      <c r="CG63" s="214"/>
      <c r="CH63" s="214"/>
      <c r="CI63" s="214"/>
      <c r="CJ63" s="214"/>
      <c r="CK63" s="214"/>
      <c r="CL63" s="214"/>
      <c r="CM63" s="214"/>
      <c r="CN63" s="214"/>
      <c r="CO63" s="214"/>
      <c r="CP63" s="214"/>
      <c r="CQ63" s="214"/>
      <c r="CR63" s="214"/>
      <c r="CS63" s="214"/>
      <c r="CT63" s="214"/>
      <c r="CU63" s="214"/>
      <c r="CV63" s="214"/>
      <c r="CW63" s="214"/>
      <c r="CX63" s="214"/>
      <c r="CY63" s="214"/>
      <c r="CZ63" s="214"/>
      <c r="DA63" s="214"/>
      <c r="DB63" s="214"/>
      <c r="DC63" s="214"/>
      <c r="DD63" s="214"/>
      <c r="DE63" s="214"/>
      <c r="DF63" s="214"/>
      <c r="DG63" s="214"/>
      <c r="DH63" s="214"/>
      <c r="DI63" s="214"/>
      <c r="DJ63" s="214"/>
      <c r="DK63" s="214"/>
      <c r="DL63" s="214"/>
      <c r="DM63" s="214"/>
      <c r="DN63" s="214"/>
      <c r="DO63" s="214"/>
      <c r="DP63" s="214"/>
      <c r="DQ63" s="214"/>
    </row>
    <row r="64" spans="2:121" ht="111" customHeight="1">
      <c r="B64" s="219">
        <v>23</v>
      </c>
      <c r="C64" s="221" t="s">
        <v>66</v>
      </c>
      <c r="D64" s="221" t="s">
        <v>283</v>
      </c>
      <c r="E64" s="103" t="s">
        <v>161</v>
      </c>
      <c r="F64" s="221" t="s">
        <v>61</v>
      </c>
      <c r="G64" s="105">
        <v>50000</v>
      </c>
      <c r="H64" s="105">
        <v>30000</v>
      </c>
      <c r="I64" s="105">
        <f t="shared" si="6"/>
        <v>20000</v>
      </c>
      <c r="J64" s="105"/>
      <c r="K64" s="105">
        <f aca="true" t="shared" si="7" ref="K64:K73">H64-J64</f>
        <v>30000</v>
      </c>
      <c r="L64" s="76"/>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row>
    <row r="65" spans="2:121" ht="159.75" customHeight="1">
      <c r="B65" s="223">
        <v>24</v>
      </c>
      <c r="C65" s="235" t="s">
        <v>229</v>
      </c>
      <c r="D65" s="221" t="s">
        <v>269</v>
      </c>
      <c r="E65" s="103" t="s">
        <v>162</v>
      </c>
      <c r="F65" s="221" t="s">
        <v>61</v>
      </c>
      <c r="G65" s="105">
        <v>50000</v>
      </c>
      <c r="H65" s="105">
        <v>23525</v>
      </c>
      <c r="I65" s="105">
        <f t="shared" si="6"/>
        <v>26475</v>
      </c>
      <c r="J65" s="105"/>
      <c r="K65" s="105">
        <f t="shared" si="7"/>
        <v>23525</v>
      </c>
      <c r="L65" s="263"/>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59"/>
      <c r="BN65" s="59"/>
      <c r="BO65" s="59"/>
      <c r="BP65" s="59"/>
      <c r="BQ65" s="59"/>
      <c r="BR65" s="59"/>
      <c r="BS65" s="59"/>
      <c r="BT65" s="59"/>
      <c r="BU65" s="59"/>
      <c r="BV65" s="59"/>
      <c r="BW65" s="59"/>
      <c r="BX65" s="59"/>
      <c r="BY65" s="59"/>
      <c r="BZ65" s="59"/>
      <c r="CA65" s="59"/>
      <c r="CB65" s="59"/>
      <c r="CC65" s="59"/>
      <c r="CD65" s="59"/>
      <c r="CE65" s="59"/>
      <c r="CF65" s="59"/>
      <c r="CG65" s="59"/>
      <c r="CH65" s="59"/>
      <c r="CI65" s="59"/>
      <c r="CJ65" s="59"/>
      <c r="CK65" s="59"/>
      <c r="CL65" s="59"/>
      <c r="CM65" s="59"/>
      <c r="CN65" s="59"/>
      <c r="CO65" s="59"/>
      <c r="CP65" s="59"/>
      <c r="CQ65" s="59"/>
      <c r="CR65" s="59"/>
      <c r="CS65" s="59"/>
      <c r="CT65" s="59"/>
      <c r="CU65" s="59"/>
      <c r="CV65" s="59"/>
      <c r="CW65" s="59"/>
      <c r="CX65" s="59"/>
      <c r="CY65" s="59"/>
      <c r="CZ65" s="59"/>
      <c r="DA65" s="59"/>
      <c r="DB65" s="59"/>
      <c r="DC65" s="59"/>
      <c r="DD65" s="59"/>
      <c r="DE65" s="59"/>
      <c r="DF65" s="59"/>
      <c r="DG65" s="59"/>
      <c r="DH65" s="59"/>
      <c r="DI65" s="59"/>
      <c r="DJ65" s="59"/>
      <c r="DK65" s="59"/>
      <c r="DL65" s="59"/>
      <c r="DM65" s="59"/>
      <c r="DN65" s="59"/>
      <c r="DO65" s="59"/>
      <c r="DP65" s="59"/>
      <c r="DQ65" s="59"/>
    </row>
    <row r="66" spans="2:121" ht="131.25" customHeight="1">
      <c r="B66" s="223">
        <v>25</v>
      </c>
      <c r="C66" s="236" t="s">
        <v>219</v>
      </c>
      <c r="D66" s="221" t="s">
        <v>284</v>
      </c>
      <c r="E66" s="127" t="s">
        <v>163</v>
      </c>
      <c r="F66" s="221" t="s">
        <v>61</v>
      </c>
      <c r="G66" s="113">
        <v>2715000</v>
      </c>
      <c r="H66" s="105">
        <v>1400500</v>
      </c>
      <c r="I66" s="105">
        <f t="shared" si="6"/>
        <v>1314500</v>
      </c>
      <c r="J66" s="105"/>
      <c r="K66" s="105">
        <f t="shared" si="7"/>
        <v>1400500</v>
      </c>
      <c r="L66" s="263"/>
      <c r="M66" s="126"/>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59"/>
      <c r="BS66" s="59"/>
      <c r="BT66" s="59"/>
      <c r="BU66" s="59"/>
      <c r="BV66" s="59"/>
      <c r="BW66" s="59"/>
      <c r="BX66" s="59"/>
      <c r="BY66" s="59"/>
      <c r="BZ66" s="59"/>
      <c r="CA66" s="59"/>
      <c r="CB66" s="59"/>
      <c r="CC66" s="59"/>
      <c r="CD66" s="59"/>
      <c r="CE66" s="59"/>
      <c r="CF66" s="59"/>
      <c r="CG66" s="59"/>
      <c r="CH66" s="59"/>
      <c r="CI66" s="59"/>
      <c r="CJ66" s="59"/>
      <c r="CK66" s="59"/>
      <c r="CL66" s="59"/>
      <c r="CM66" s="59"/>
      <c r="CN66" s="59"/>
      <c r="CO66" s="59"/>
      <c r="CP66" s="59"/>
      <c r="CQ66" s="59"/>
      <c r="CR66" s="59"/>
      <c r="CS66" s="59"/>
      <c r="CT66" s="59"/>
      <c r="CU66" s="59"/>
      <c r="CV66" s="59"/>
      <c r="CW66" s="59"/>
      <c r="CX66" s="59"/>
      <c r="CY66" s="59"/>
      <c r="CZ66" s="59"/>
      <c r="DA66" s="59"/>
      <c r="DB66" s="59"/>
      <c r="DC66" s="59"/>
      <c r="DD66" s="59"/>
      <c r="DE66" s="59"/>
      <c r="DF66" s="59"/>
      <c r="DG66" s="59"/>
      <c r="DH66" s="59"/>
      <c r="DI66" s="59"/>
      <c r="DJ66" s="59"/>
      <c r="DK66" s="59"/>
      <c r="DL66" s="59"/>
      <c r="DM66" s="59"/>
      <c r="DN66" s="59"/>
      <c r="DO66" s="59"/>
      <c r="DP66" s="59"/>
      <c r="DQ66" s="59"/>
    </row>
    <row r="67" spans="2:121" ht="131.25" customHeight="1">
      <c r="B67" s="223">
        <v>26</v>
      </c>
      <c r="C67" s="221" t="s">
        <v>140</v>
      </c>
      <c r="D67" s="221" t="s">
        <v>285</v>
      </c>
      <c r="E67" s="127" t="s">
        <v>163</v>
      </c>
      <c r="F67" s="221" t="s">
        <v>61</v>
      </c>
      <c r="G67" s="105">
        <v>100000</v>
      </c>
      <c r="H67" s="105">
        <v>95000</v>
      </c>
      <c r="I67" s="105">
        <f t="shared" si="6"/>
        <v>5000</v>
      </c>
      <c r="J67" s="105"/>
      <c r="K67" s="105">
        <f t="shared" si="7"/>
        <v>95000</v>
      </c>
      <c r="L67" s="263"/>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c r="BU67" s="59"/>
      <c r="BV67" s="59"/>
      <c r="BW67" s="59"/>
      <c r="BX67" s="59"/>
      <c r="BY67" s="59"/>
      <c r="BZ67" s="59"/>
      <c r="CA67" s="59"/>
      <c r="CB67" s="59"/>
      <c r="CC67" s="59"/>
      <c r="CD67" s="59"/>
      <c r="CE67" s="59"/>
      <c r="CF67" s="59"/>
      <c r="CG67" s="59"/>
      <c r="CH67" s="59"/>
      <c r="CI67" s="59"/>
      <c r="CJ67" s="59"/>
      <c r="CK67" s="59"/>
      <c r="CL67" s="59"/>
      <c r="CM67" s="59"/>
      <c r="CN67" s="59"/>
      <c r="CO67" s="59"/>
      <c r="CP67" s="59"/>
      <c r="CQ67" s="59"/>
      <c r="CR67" s="59"/>
      <c r="CS67" s="59"/>
      <c r="CT67" s="59"/>
      <c r="CU67" s="59"/>
      <c r="CV67" s="59"/>
      <c r="CW67" s="59"/>
      <c r="CX67" s="59"/>
      <c r="CY67" s="59"/>
      <c r="CZ67" s="59"/>
      <c r="DA67" s="59"/>
      <c r="DB67" s="59"/>
      <c r="DC67" s="59"/>
      <c r="DD67" s="59"/>
      <c r="DE67" s="59"/>
      <c r="DF67" s="59"/>
      <c r="DG67" s="59"/>
      <c r="DH67" s="59"/>
      <c r="DI67" s="59"/>
      <c r="DJ67" s="59"/>
      <c r="DK67" s="59"/>
      <c r="DL67" s="59"/>
      <c r="DM67" s="59"/>
      <c r="DN67" s="59"/>
      <c r="DO67" s="59"/>
      <c r="DP67" s="59"/>
      <c r="DQ67" s="59"/>
    </row>
    <row r="68" spans="2:121" ht="180.75" customHeight="1">
      <c r="B68" s="223">
        <v>27</v>
      </c>
      <c r="C68" s="118" t="s">
        <v>218</v>
      </c>
      <c r="D68" s="221" t="s">
        <v>286</v>
      </c>
      <c r="E68" s="103" t="s">
        <v>163</v>
      </c>
      <c r="F68" s="221" t="s">
        <v>61</v>
      </c>
      <c r="G68" s="113">
        <v>1300000</v>
      </c>
      <c r="H68" s="105">
        <v>450000</v>
      </c>
      <c r="I68" s="105">
        <f t="shared" si="6"/>
        <v>850000</v>
      </c>
      <c r="J68" s="105"/>
      <c r="K68" s="105">
        <f t="shared" si="7"/>
        <v>450000</v>
      </c>
      <c r="L68" s="263"/>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59"/>
      <c r="BU68" s="59"/>
      <c r="BV68" s="59"/>
      <c r="BW68" s="59"/>
      <c r="BX68" s="59"/>
      <c r="BY68" s="59"/>
      <c r="BZ68" s="59"/>
      <c r="CA68" s="59"/>
      <c r="CB68" s="59"/>
      <c r="CC68" s="59"/>
      <c r="CD68" s="59"/>
      <c r="CE68" s="59"/>
      <c r="CF68" s="59"/>
      <c r="CG68" s="59"/>
      <c r="CH68" s="59"/>
      <c r="CI68" s="59"/>
      <c r="CJ68" s="59"/>
      <c r="CK68" s="59"/>
      <c r="CL68" s="59"/>
      <c r="CM68" s="59"/>
      <c r="CN68" s="59"/>
      <c r="CO68" s="59"/>
      <c r="CP68" s="59"/>
      <c r="CQ68" s="59"/>
      <c r="CR68" s="59"/>
      <c r="CS68" s="59"/>
      <c r="CT68" s="59"/>
      <c r="CU68" s="59"/>
      <c r="CV68" s="59"/>
      <c r="CW68" s="59"/>
      <c r="CX68" s="59"/>
      <c r="CY68" s="59"/>
      <c r="CZ68" s="59"/>
      <c r="DA68" s="59"/>
      <c r="DB68" s="59"/>
      <c r="DC68" s="59"/>
      <c r="DD68" s="59"/>
      <c r="DE68" s="59"/>
      <c r="DF68" s="59"/>
      <c r="DG68" s="59"/>
      <c r="DH68" s="59"/>
      <c r="DI68" s="59"/>
      <c r="DJ68" s="59"/>
      <c r="DK68" s="59"/>
      <c r="DL68" s="59"/>
      <c r="DM68" s="59"/>
      <c r="DN68" s="59"/>
      <c r="DO68" s="59"/>
      <c r="DP68" s="59"/>
      <c r="DQ68" s="59"/>
    </row>
    <row r="69" spans="2:121" ht="129.75" customHeight="1">
      <c r="B69" s="223">
        <v>28</v>
      </c>
      <c r="C69" s="221" t="s">
        <v>112</v>
      </c>
      <c r="D69" s="221" t="s">
        <v>287</v>
      </c>
      <c r="E69" s="103" t="s">
        <v>165</v>
      </c>
      <c r="F69" s="221" t="s">
        <v>61</v>
      </c>
      <c r="G69" s="105">
        <v>4500000</v>
      </c>
      <c r="H69" s="105">
        <v>3136000</v>
      </c>
      <c r="I69" s="105">
        <f t="shared" si="6"/>
        <v>1364000</v>
      </c>
      <c r="J69" s="105">
        <v>445842.9</v>
      </c>
      <c r="K69" s="105">
        <f t="shared" si="7"/>
        <v>2690157.1</v>
      </c>
      <c r="L69" s="263" t="s">
        <v>352</v>
      </c>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c r="BU69" s="59"/>
      <c r="BV69" s="59"/>
      <c r="BW69" s="59"/>
      <c r="BX69" s="59"/>
      <c r="BY69" s="59"/>
      <c r="BZ69" s="59"/>
      <c r="CA69" s="59"/>
      <c r="CB69" s="59"/>
      <c r="CC69" s="59"/>
      <c r="CD69" s="59"/>
      <c r="CE69" s="59"/>
      <c r="CF69" s="59"/>
      <c r="CG69" s="59"/>
      <c r="CH69" s="59"/>
      <c r="CI69" s="59"/>
      <c r="CJ69" s="59"/>
      <c r="CK69" s="59"/>
      <c r="CL69" s="59"/>
      <c r="CM69" s="59"/>
      <c r="CN69" s="59"/>
      <c r="CO69" s="59"/>
      <c r="CP69" s="59"/>
      <c r="CQ69" s="59"/>
      <c r="CR69" s="59"/>
      <c r="CS69" s="59"/>
      <c r="CT69" s="59"/>
      <c r="CU69" s="59"/>
      <c r="CV69" s="59"/>
      <c r="CW69" s="59"/>
      <c r="CX69" s="59"/>
      <c r="CY69" s="59"/>
      <c r="CZ69" s="59"/>
      <c r="DA69" s="59"/>
      <c r="DB69" s="59"/>
      <c r="DC69" s="59"/>
      <c r="DD69" s="59"/>
      <c r="DE69" s="59"/>
      <c r="DF69" s="59"/>
      <c r="DG69" s="59"/>
      <c r="DH69" s="59"/>
      <c r="DI69" s="59"/>
      <c r="DJ69" s="59"/>
      <c r="DK69" s="59"/>
      <c r="DL69" s="59"/>
      <c r="DM69" s="59"/>
      <c r="DN69" s="59"/>
      <c r="DO69" s="59"/>
      <c r="DP69" s="59"/>
      <c r="DQ69" s="59"/>
    </row>
    <row r="70" spans="2:121" ht="138.75" customHeight="1">
      <c r="B70" s="223">
        <v>29</v>
      </c>
      <c r="C70" s="221" t="s">
        <v>113</v>
      </c>
      <c r="D70" s="221" t="s">
        <v>288</v>
      </c>
      <c r="E70" s="237" t="s">
        <v>164</v>
      </c>
      <c r="F70" s="221" t="s">
        <v>61</v>
      </c>
      <c r="G70" s="105">
        <v>1420000</v>
      </c>
      <c r="H70" s="105">
        <v>200000</v>
      </c>
      <c r="I70" s="105">
        <f t="shared" si="6"/>
        <v>1220000</v>
      </c>
      <c r="J70" s="105">
        <v>92940</v>
      </c>
      <c r="K70" s="105">
        <f t="shared" si="7"/>
        <v>107060</v>
      </c>
      <c r="L70" s="263" t="s">
        <v>368</v>
      </c>
      <c r="M70" s="126"/>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59"/>
      <c r="BU70" s="59"/>
      <c r="BV70" s="59"/>
      <c r="BW70" s="59"/>
      <c r="BX70" s="59"/>
      <c r="BY70" s="59"/>
      <c r="BZ70" s="59"/>
      <c r="CA70" s="59"/>
      <c r="CB70" s="59"/>
      <c r="CC70" s="59"/>
      <c r="CD70" s="59"/>
      <c r="CE70" s="59"/>
      <c r="CF70" s="59"/>
      <c r="CG70" s="59"/>
      <c r="CH70" s="59"/>
      <c r="CI70" s="59"/>
      <c r="CJ70" s="59"/>
      <c r="CK70" s="59"/>
      <c r="CL70" s="59"/>
      <c r="CM70" s="59"/>
      <c r="CN70" s="59"/>
      <c r="CO70" s="59"/>
      <c r="CP70" s="59"/>
      <c r="CQ70" s="59"/>
      <c r="CR70" s="59"/>
      <c r="CS70" s="59"/>
      <c r="CT70" s="59"/>
      <c r="CU70" s="59"/>
      <c r="CV70" s="59"/>
      <c r="CW70" s="59"/>
      <c r="CX70" s="59"/>
      <c r="CY70" s="59"/>
      <c r="CZ70" s="59"/>
      <c r="DA70" s="59"/>
      <c r="DB70" s="59"/>
      <c r="DC70" s="59"/>
      <c r="DD70" s="59"/>
      <c r="DE70" s="59"/>
      <c r="DF70" s="59"/>
      <c r="DG70" s="59"/>
      <c r="DH70" s="59"/>
      <c r="DI70" s="59"/>
      <c r="DJ70" s="59"/>
      <c r="DK70" s="59"/>
      <c r="DL70" s="59"/>
      <c r="DM70" s="59"/>
      <c r="DN70" s="59"/>
      <c r="DO70" s="59"/>
      <c r="DP70" s="59"/>
      <c r="DQ70" s="59"/>
    </row>
    <row r="71" spans="2:121" ht="58.5" customHeight="1" hidden="1" thickBot="1">
      <c r="B71" s="88">
        <v>24</v>
      </c>
      <c r="C71" s="154" t="s">
        <v>111</v>
      </c>
      <c r="D71" s="84" t="s">
        <v>90</v>
      </c>
      <c r="E71" s="155"/>
      <c r="F71" s="89"/>
      <c r="G71" s="90"/>
      <c r="H71" s="90"/>
      <c r="I71" s="90">
        <f t="shared" si="6"/>
        <v>0</v>
      </c>
      <c r="J71" s="90"/>
      <c r="K71" s="105">
        <f t="shared" si="7"/>
        <v>0</v>
      </c>
      <c r="L71" s="76"/>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row>
    <row r="72" spans="2:121" ht="96" customHeight="1">
      <c r="B72" s="223">
        <v>30</v>
      </c>
      <c r="C72" s="238" t="s">
        <v>194</v>
      </c>
      <c r="D72" s="221" t="s">
        <v>289</v>
      </c>
      <c r="E72" s="103" t="s">
        <v>166</v>
      </c>
      <c r="F72" s="221" t="s">
        <v>61</v>
      </c>
      <c r="G72" s="105">
        <v>430000</v>
      </c>
      <c r="H72" s="105"/>
      <c r="I72" s="105">
        <f t="shared" si="6"/>
        <v>430000</v>
      </c>
      <c r="J72" s="105"/>
      <c r="K72" s="105">
        <f t="shared" si="7"/>
        <v>0</v>
      </c>
      <c r="L72" s="61"/>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row>
    <row r="73" spans="2:121" ht="103.5" customHeight="1">
      <c r="B73" s="223">
        <v>31</v>
      </c>
      <c r="C73" s="141" t="s">
        <v>137</v>
      </c>
      <c r="D73" s="221" t="s">
        <v>290</v>
      </c>
      <c r="E73" s="103" t="s">
        <v>166</v>
      </c>
      <c r="F73" s="221" t="s">
        <v>61</v>
      </c>
      <c r="G73" s="105">
        <v>299000</v>
      </c>
      <c r="H73" s="105">
        <v>200000</v>
      </c>
      <c r="I73" s="105">
        <f t="shared" si="6"/>
        <v>99000</v>
      </c>
      <c r="J73" s="105">
        <v>2633.89</v>
      </c>
      <c r="K73" s="105">
        <f t="shared" si="7"/>
        <v>197366.11</v>
      </c>
      <c r="L73" s="263" t="s">
        <v>369</v>
      </c>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row>
    <row r="74" spans="2:121" ht="62.25" customHeight="1">
      <c r="B74" s="293">
        <v>32</v>
      </c>
      <c r="C74" s="318" t="s">
        <v>135</v>
      </c>
      <c r="D74" s="318" t="s">
        <v>291</v>
      </c>
      <c r="E74" s="213" t="s">
        <v>292</v>
      </c>
      <c r="F74" s="315" t="s">
        <v>61</v>
      </c>
      <c r="G74" s="120">
        <f>G75+G76</f>
        <v>100000</v>
      </c>
      <c r="H74" s="120">
        <f>H75+H76</f>
        <v>64300</v>
      </c>
      <c r="I74" s="120">
        <f>I75+I76</f>
        <v>35700</v>
      </c>
      <c r="J74" s="120">
        <f>J75+J76</f>
        <v>0</v>
      </c>
      <c r="K74" s="120">
        <f>K75+K76</f>
        <v>64300</v>
      </c>
      <c r="L74" s="106" t="s">
        <v>189</v>
      </c>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row>
    <row r="75" spans="2:121" ht="36" customHeight="1">
      <c r="B75" s="319"/>
      <c r="C75" s="316"/>
      <c r="D75" s="316"/>
      <c r="E75" s="184" t="s">
        <v>262</v>
      </c>
      <c r="F75" s="316"/>
      <c r="G75" s="86"/>
      <c r="H75" s="86"/>
      <c r="I75" s="86"/>
      <c r="J75" s="105"/>
      <c r="K75" s="105">
        <f aca="true" t="shared" si="8" ref="K75:K82">H75-J75</f>
        <v>0</v>
      </c>
      <c r="L75" s="61"/>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row>
    <row r="76" spans="2:121" ht="51" customHeight="1">
      <c r="B76" s="320"/>
      <c r="C76" s="317"/>
      <c r="D76" s="317"/>
      <c r="E76" s="185" t="s">
        <v>263</v>
      </c>
      <c r="F76" s="317"/>
      <c r="G76" s="113">
        <v>100000</v>
      </c>
      <c r="H76" s="113">
        <v>64300</v>
      </c>
      <c r="I76" s="105">
        <f>G76-H76</f>
        <v>35700</v>
      </c>
      <c r="J76" s="105"/>
      <c r="K76" s="105">
        <f t="shared" si="8"/>
        <v>64300</v>
      </c>
      <c r="L76" s="61"/>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row>
    <row r="77" spans="2:121" ht="51" customHeight="1">
      <c r="B77" s="293">
        <v>33</v>
      </c>
      <c r="C77" s="291" t="s">
        <v>113</v>
      </c>
      <c r="D77" s="291" t="s">
        <v>288</v>
      </c>
      <c r="E77" s="213" t="s">
        <v>370</v>
      </c>
      <c r="F77" s="291" t="s">
        <v>61</v>
      </c>
      <c r="G77" s="120">
        <f>G78+G79</f>
        <v>6800000</v>
      </c>
      <c r="H77" s="120">
        <f>H78+H79</f>
        <v>3450000</v>
      </c>
      <c r="I77" s="206">
        <f>G77-H77</f>
        <v>3350000</v>
      </c>
      <c r="J77" s="217">
        <f>J78+J79</f>
        <v>677500</v>
      </c>
      <c r="K77" s="206">
        <f t="shared" si="8"/>
        <v>2772500</v>
      </c>
      <c r="L77" s="106" t="s">
        <v>189</v>
      </c>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row>
    <row r="78" spans="2:121" ht="51" customHeight="1">
      <c r="B78" s="319"/>
      <c r="C78" s="319"/>
      <c r="D78" s="319"/>
      <c r="E78" s="184" t="s">
        <v>262</v>
      </c>
      <c r="F78" s="319"/>
      <c r="G78" s="113">
        <v>4800000</v>
      </c>
      <c r="H78" s="113">
        <v>1450000</v>
      </c>
      <c r="I78" s="105"/>
      <c r="J78" s="105">
        <v>250000</v>
      </c>
      <c r="K78" s="105"/>
      <c r="L78" s="118" t="s">
        <v>371</v>
      </c>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row>
    <row r="79" spans="2:121" ht="66.75" customHeight="1">
      <c r="B79" s="320"/>
      <c r="C79" s="320"/>
      <c r="D79" s="320"/>
      <c r="E79" s="185" t="s">
        <v>263</v>
      </c>
      <c r="F79" s="320"/>
      <c r="G79" s="105">
        <v>2000000</v>
      </c>
      <c r="H79" s="105">
        <v>2000000</v>
      </c>
      <c r="I79" s="105">
        <f>G79-H79</f>
        <v>0</v>
      </c>
      <c r="J79" s="267">
        <v>427500</v>
      </c>
      <c r="K79" s="105">
        <f>H79-J78</f>
        <v>1750000</v>
      </c>
      <c r="L79" s="262" t="s">
        <v>377</v>
      </c>
      <c r="M79" s="142"/>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c r="DL79" s="59"/>
      <c r="DM79" s="59"/>
      <c r="DN79" s="59"/>
      <c r="DO79" s="59"/>
      <c r="DP79" s="59"/>
      <c r="DQ79" s="59"/>
    </row>
    <row r="80" spans="2:121" s="74" customFormat="1" ht="65.25" customHeight="1">
      <c r="B80" s="293">
        <v>34</v>
      </c>
      <c r="C80" s="291" t="s">
        <v>180</v>
      </c>
      <c r="D80" s="291" t="s">
        <v>293</v>
      </c>
      <c r="E80" s="183" t="s">
        <v>318</v>
      </c>
      <c r="F80" s="291" t="s">
        <v>61</v>
      </c>
      <c r="G80" s="206">
        <f>G81+G82</f>
        <v>258000</v>
      </c>
      <c r="H80" s="206">
        <f>H81+H82</f>
        <v>9400</v>
      </c>
      <c r="I80" s="206">
        <f>G80-H80</f>
        <v>248600</v>
      </c>
      <c r="J80" s="206"/>
      <c r="K80" s="206">
        <f t="shared" si="8"/>
        <v>9400</v>
      </c>
      <c r="L80" s="106" t="s">
        <v>189</v>
      </c>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c r="DC80" s="73"/>
      <c r="DD80" s="73"/>
      <c r="DE80" s="73"/>
      <c r="DF80" s="73"/>
      <c r="DG80" s="73"/>
      <c r="DH80" s="73"/>
      <c r="DI80" s="73"/>
      <c r="DJ80" s="73"/>
      <c r="DK80" s="73"/>
      <c r="DL80" s="73"/>
      <c r="DM80" s="73"/>
      <c r="DN80" s="73"/>
      <c r="DO80" s="73"/>
      <c r="DP80" s="73"/>
      <c r="DQ80" s="73"/>
    </row>
    <row r="81" spans="2:121" s="216" customFormat="1" ht="48.75" customHeight="1">
      <c r="B81" s="319"/>
      <c r="C81" s="289"/>
      <c r="D81" s="289"/>
      <c r="E81" s="184" t="s">
        <v>262</v>
      </c>
      <c r="F81" s="289"/>
      <c r="G81" s="105">
        <v>248600</v>
      </c>
      <c r="H81" s="105"/>
      <c r="I81" s="105">
        <f>G81-H81</f>
        <v>248600</v>
      </c>
      <c r="J81" s="105"/>
      <c r="K81" s="105">
        <f t="shared" si="8"/>
        <v>0</v>
      </c>
      <c r="L81" s="75"/>
      <c r="M81" s="215"/>
      <c r="N81" s="215"/>
      <c r="O81" s="215"/>
      <c r="P81" s="215"/>
      <c r="Q81" s="215"/>
      <c r="R81" s="215"/>
      <c r="S81" s="215"/>
      <c r="T81" s="215"/>
      <c r="U81" s="215"/>
      <c r="V81" s="215"/>
      <c r="W81" s="215"/>
      <c r="X81" s="215"/>
      <c r="Y81" s="215"/>
      <c r="Z81" s="215"/>
      <c r="AA81" s="215"/>
      <c r="AB81" s="215"/>
      <c r="AC81" s="215"/>
      <c r="AD81" s="215"/>
      <c r="AE81" s="215"/>
      <c r="AF81" s="215"/>
      <c r="AG81" s="215"/>
      <c r="AH81" s="215"/>
      <c r="AI81" s="215"/>
      <c r="AJ81" s="215"/>
      <c r="AK81" s="215"/>
      <c r="AL81" s="215"/>
      <c r="AM81" s="215"/>
      <c r="AN81" s="215"/>
      <c r="AO81" s="215"/>
      <c r="AP81" s="215"/>
      <c r="AQ81" s="215"/>
      <c r="AR81" s="215"/>
      <c r="AS81" s="215"/>
      <c r="AT81" s="215"/>
      <c r="AU81" s="215"/>
      <c r="AV81" s="215"/>
      <c r="AW81" s="215"/>
      <c r="AX81" s="215"/>
      <c r="AY81" s="215"/>
      <c r="AZ81" s="215"/>
      <c r="BA81" s="215"/>
      <c r="BB81" s="215"/>
      <c r="BC81" s="215"/>
      <c r="BD81" s="215"/>
      <c r="BE81" s="215"/>
      <c r="BF81" s="215"/>
      <c r="BG81" s="215"/>
      <c r="BH81" s="215"/>
      <c r="BI81" s="215"/>
      <c r="BJ81" s="215"/>
      <c r="BK81" s="215"/>
      <c r="BL81" s="215"/>
      <c r="BM81" s="215"/>
      <c r="BN81" s="215"/>
      <c r="BO81" s="215"/>
      <c r="BP81" s="215"/>
      <c r="BQ81" s="215"/>
      <c r="BR81" s="215"/>
      <c r="BS81" s="215"/>
      <c r="BT81" s="215"/>
      <c r="BU81" s="215"/>
      <c r="BV81" s="215"/>
      <c r="BW81" s="215"/>
      <c r="BX81" s="215"/>
      <c r="BY81" s="215"/>
      <c r="BZ81" s="215"/>
      <c r="CA81" s="215"/>
      <c r="CB81" s="215"/>
      <c r="CC81" s="215"/>
      <c r="CD81" s="215"/>
      <c r="CE81" s="215"/>
      <c r="CF81" s="215"/>
      <c r="CG81" s="215"/>
      <c r="CH81" s="215"/>
      <c r="CI81" s="215"/>
      <c r="CJ81" s="215"/>
      <c r="CK81" s="215"/>
      <c r="CL81" s="215"/>
      <c r="CM81" s="215"/>
      <c r="CN81" s="215"/>
      <c r="CO81" s="215"/>
      <c r="CP81" s="215"/>
      <c r="CQ81" s="215"/>
      <c r="CR81" s="215"/>
      <c r="CS81" s="215"/>
      <c r="CT81" s="215"/>
      <c r="CU81" s="215"/>
      <c r="CV81" s="215"/>
      <c r="CW81" s="215"/>
      <c r="CX81" s="215"/>
      <c r="CY81" s="215"/>
      <c r="CZ81" s="215"/>
      <c r="DA81" s="215"/>
      <c r="DB81" s="215"/>
      <c r="DC81" s="215"/>
      <c r="DD81" s="215"/>
      <c r="DE81" s="215"/>
      <c r="DF81" s="215"/>
      <c r="DG81" s="215"/>
      <c r="DH81" s="215"/>
      <c r="DI81" s="215"/>
      <c r="DJ81" s="215"/>
      <c r="DK81" s="215"/>
      <c r="DL81" s="215"/>
      <c r="DM81" s="215"/>
      <c r="DN81" s="215"/>
      <c r="DO81" s="215"/>
      <c r="DP81" s="215"/>
      <c r="DQ81" s="215"/>
    </row>
    <row r="82" spans="2:121" s="74" customFormat="1" ht="42.75" customHeight="1">
      <c r="B82" s="320"/>
      <c r="C82" s="290"/>
      <c r="D82" s="290"/>
      <c r="E82" s="205" t="s">
        <v>263</v>
      </c>
      <c r="F82" s="290"/>
      <c r="G82" s="105">
        <v>9400</v>
      </c>
      <c r="H82" s="105">
        <v>9400</v>
      </c>
      <c r="I82" s="105">
        <f>G82-H82</f>
        <v>0</v>
      </c>
      <c r="J82" s="105"/>
      <c r="K82" s="105">
        <f t="shared" si="8"/>
        <v>9400</v>
      </c>
      <c r="L82" s="75"/>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73"/>
      <c r="BG82" s="73"/>
      <c r="BH82" s="73"/>
      <c r="BI82" s="73"/>
      <c r="BJ82" s="73"/>
      <c r="BK82" s="73"/>
      <c r="BL82" s="73"/>
      <c r="BM82" s="73"/>
      <c r="BN82" s="73"/>
      <c r="BO82" s="73"/>
      <c r="BP82" s="73"/>
      <c r="BQ82" s="73"/>
      <c r="BR82" s="73"/>
      <c r="BS82" s="73"/>
      <c r="BT82" s="73"/>
      <c r="BU82" s="73"/>
      <c r="BV82" s="73"/>
      <c r="BW82" s="73"/>
      <c r="BX82" s="73"/>
      <c r="BY82" s="73"/>
      <c r="BZ82" s="73"/>
      <c r="CA82" s="73"/>
      <c r="CB82" s="73"/>
      <c r="CC82" s="73"/>
      <c r="CD82" s="73"/>
      <c r="CE82" s="73"/>
      <c r="CF82" s="73"/>
      <c r="CG82" s="73"/>
      <c r="CH82" s="73"/>
      <c r="CI82" s="73"/>
      <c r="CJ82" s="73"/>
      <c r="CK82" s="73"/>
      <c r="CL82" s="73"/>
      <c r="CM82" s="73"/>
      <c r="CN82" s="73"/>
      <c r="CO82" s="73"/>
      <c r="CP82" s="73"/>
      <c r="CQ82" s="73"/>
      <c r="CR82" s="73"/>
      <c r="CS82" s="73"/>
      <c r="CT82" s="73"/>
      <c r="CU82" s="73"/>
      <c r="CV82" s="73"/>
      <c r="CW82" s="73"/>
      <c r="CX82" s="73"/>
      <c r="CY82" s="73"/>
      <c r="CZ82" s="73"/>
      <c r="DA82" s="73"/>
      <c r="DB82" s="73"/>
      <c r="DC82" s="73"/>
      <c r="DD82" s="73"/>
      <c r="DE82" s="73"/>
      <c r="DF82" s="73"/>
      <c r="DG82" s="73"/>
      <c r="DH82" s="73"/>
      <c r="DI82" s="73"/>
      <c r="DJ82" s="73"/>
      <c r="DK82" s="73"/>
      <c r="DL82" s="73"/>
      <c r="DM82" s="73"/>
      <c r="DN82" s="73"/>
      <c r="DO82" s="73"/>
      <c r="DP82" s="73"/>
      <c r="DQ82" s="73"/>
    </row>
    <row r="83" spans="2:121" ht="55.5" customHeight="1">
      <c r="B83" s="294" t="s">
        <v>84</v>
      </c>
      <c r="C83" s="295"/>
      <c r="D83" s="295"/>
      <c r="E83" s="295"/>
      <c r="F83" s="296"/>
      <c r="G83" s="191">
        <f>G5+G6+G8+G9+G10+G11+G17+G29+G30+G31+G33+G35+G39+G41+G44+G45+G46+G47+G56+G57+G58+G59+G60+G61+G64+G65+G66+G67+G68+G69+G70+G72+G73+G74+G77+G80</f>
        <v>84203364</v>
      </c>
      <c r="H83" s="191">
        <f>H5+H6+H8+H9+H10+H11+H17+H29+H30+H31+H33+H35+H39+H41+H44+H45+H46+H47+H56+H57+H58+H59+H60+H61+H64+H65+H66+H67+H68+H69+H70+H72+H73+H74+H77+H80</f>
        <v>44621012</v>
      </c>
      <c r="I83" s="191">
        <f>I5+I6+I8+I9+I10+I11+I17+I29+I30+I31+I33+I35+I39+I41+I44+I45+I46+I47+I56+I57+I58+I59+I60+I61+I64+I65+I66+I67+I68+I69+I70+I72+I73+I74+I79+I80</f>
        <v>36162352</v>
      </c>
      <c r="J83" s="191">
        <f>J5+J6+J8+J9+J10+J11+J17+J29+J30+J31+J33+J35+J39+J41+J44+J45+J46+J47+J56+J57+J58+J59+J60+J61+J64+J65+J66+J67+J68+J69+J70+J72+J73+J74+J77+J80</f>
        <v>6344120.03</v>
      </c>
      <c r="K83" s="191">
        <f>K5+K6+K8+K9+K10+K11+K17+K29+K30+K31+K33+K35+K39+K41+K44+K45+K46+K47+K56+K57+K58+K59+K60+K61+K64+K65+K66+K67+K68+K69+K70+K72+K73+K74+K79+K80</f>
        <v>37245011.97</v>
      </c>
      <c r="L83" s="190" t="s">
        <v>189</v>
      </c>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row>
    <row r="84" spans="2:121" ht="51" customHeight="1">
      <c r="B84" s="283" t="s">
        <v>301</v>
      </c>
      <c r="C84" s="284"/>
      <c r="D84" s="284"/>
      <c r="E84" s="284"/>
      <c r="F84" s="284"/>
      <c r="G84" s="284"/>
      <c r="H84" s="285"/>
      <c r="I84" s="285"/>
      <c r="J84" s="286"/>
      <c r="K84" s="286"/>
      <c r="L84" s="287"/>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row>
    <row r="85" spans="2:121" s="68" customFormat="1" ht="84" customHeight="1">
      <c r="B85" s="344">
        <v>1</v>
      </c>
      <c r="C85" s="325" t="s">
        <v>197</v>
      </c>
      <c r="D85" s="313" t="s">
        <v>302</v>
      </c>
      <c r="E85" s="92" t="s">
        <v>195</v>
      </c>
      <c r="F85" s="100" t="s">
        <v>62</v>
      </c>
      <c r="G85" s="101">
        <f>G86+G87+G90+G91+G92+G93+G94+G95+G96+G98+G99+G100</f>
        <v>26392067</v>
      </c>
      <c r="H85" s="101">
        <f>H86+H87+H90+H91+H92+H93+H94+H95+H96+H98+H99+H100</f>
        <v>4193083</v>
      </c>
      <c r="I85" s="101">
        <f>I86+I87+I90+I91+I92+I93+I94+I95+I96+I98+I100</f>
        <v>22198984</v>
      </c>
      <c r="J85" s="101">
        <f>J86+J87+J90+J91+J92+J93+J94+J95+J96+J98+J99+J100</f>
        <v>196199</v>
      </c>
      <c r="K85" s="101">
        <f>K86+K87+K90+K91+K92+K93+K94+K95+K96+K98+K99+K100</f>
        <v>3996884</v>
      </c>
      <c r="L85" s="106" t="s">
        <v>189</v>
      </c>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O85" s="58"/>
      <c r="CP85" s="58"/>
      <c r="CQ85" s="58"/>
      <c r="CR85" s="58"/>
      <c r="CS85" s="58"/>
      <c r="CT85" s="58"/>
      <c r="CU85" s="58"/>
      <c r="CV85" s="58"/>
      <c r="CW85" s="58"/>
      <c r="CX85" s="58"/>
      <c r="CY85" s="58"/>
      <c r="CZ85" s="58"/>
      <c r="DA85" s="58"/>
      <c r="DB85" s="58"/>
      <c r="DC85" s="58"/>
      <c r="DD85" s="58"/>
      <c r="DE85" s="58"/>
      <c r="DF85" s="58"/>
      <c r="DG85" s="58"/>
      <c r="DH85" s="58"/>
      <c r="DI85" s="58"/>
      <c r="DJ85" s="58"/>
      <c r="DK85" s="58"/>
      <c r="DL85" s="58"/>
      <c r="DM85" s="58"/>
      <c r="DN85" s="58"/>
      <c r="DO85" s="58"/>
      <c r="DP85" s="58"/>
      <c r="DQ85" s="58"/>
    </row>
    <row r="86" spans="2:121" s="68" customFormat="1" ht="53.25" customHeight="1">
      <c r="B86" s="344"/>
      <c r="C86" s="325"/>
      <c r="D86" s="313"/>
      <c r="E86" s="96" t="s">
        <v>205</v>
      </c>
      <c r="F86" s="102" t="s">
        <v>62</v>
      </c>
      <c r="G86" s="230">
        <v>42500</v>
      </c>
      <c r="H86" s="239">
        <v>39300</v>
      </c>
      <c r="I86" s="78">
        <f>G86-H86</f>
        <v>3200</v>
      </c>
      <c r="J86" s="78">
        <v>600</v>
      </c>
      <c r="K86" s="105">
        <f aca="true" t="shared" si="9" ref="K86:K113">H86-J86</f>
        <v>38700</v>
      </c>
      <c r="L86" s="263" t="s">
        <v>346</v>
      </c>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8"/>
      <c r="BW86" s="58"/>
      <c r="BX86" s="58"/>
      <c r="BY86" s="58"/>
      <c r="BZ86" s="58"/>
      <c r="CA86" s="58"/>
      <c r="CB86" s="58"/>
      <c r="CC86" s="58"/>
      <c r="CD86" s="58"/>
      <c r="CE86" s="58"/>
      <c r="CF86" s="58"/>
      <c r="CG86" s="58"/>
      <c r="CH86" s="58"/>
      <c r="CI86" s="58"/>
      <c r="CJ86" s="58"/>
      <c r="CK86" s="58"/>
      <c r="CL86" s="58"/>
      <c r="CM86" s="58"/>
      <c r="CN86" s="58"/>
      <c r="CO86" s="58"/>
      <c r="CP86" s="58"/>
      <c r="CQ86" s="58"/>
      <c r="CR86" s="58"/>
      <c r="CS86" s="58"/>
      <c r="CT86" s="58"/>
      <c r="CU86" s="58"/>
      <c r="CV86" s="58"/>
      <c r="CW86" s="58"/>
      <c r="CX86" s="58"/>
      <c r="CY86" s="58"/>
      <c r="CZ86" s="58"/>
      <c r="DA86" s="58"/>
      <c r="DB86" s="58"/>
      <c r="DC86" s="58"/>
      <c r="DD86" s="58"/>
      <c r="DE86" s="58"/>
      <c r="DF86" s="58"/>
      <c r="DG86" s="58"/>
      <c r="DH86" s="58"/>
      <c r="DI86" s="58"/>
      <c r="DJ86" s="58"/>
      <c r="DK86" s="58"/>
      <c r="DL86" s="58"/>
      <c r="DM86" s="58"/>
      <c r="DN86" s="58"/>
      <c r="DO86" s="58"/>
      <c r="DP86" s="58"/>
      <c r="DQ86" s="58"/>
    </row>
    <row r="87" spans="2:121" s="74" customFormat="1" ht="63.75" customHeight="1">
      <c r="B87" s="345"/>
      <c r="C87" s="325"/>
      <c r="D87" s="321"/>
      <c r="E87" s="218" t="s">
        <v>303</v>
      </c>
      <c r="F87" s="288" t="s">
        <v>62</v>
      </c>
      <c r="G87" s="188">
        <f>G88+G89</f>
        <v>4295000</v>
      </c>
      <c r="H87" s="188">
        <f>H88+H89</f>
        <v>549150</v>
      </c>
      <c r="I87" s="188">
        <f>G87-H87</f>
        <v>3745850</v>
      </c>
      <c r="J87" s="188">
        <f>J88+J89</f>
        <v>3848</v>
      </c>
      <c r="K87" s="188">
        <f>K88+K89</f>
        <v>545302</v>
      </c>
      <c r="L87" s="192" t="s">
        <v>189</v>
      </c>
      <c r="M87" s="156"/>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73"/>
      <c r="BY87" s="73"/>
      <c r="BZ87" s="73"/>
      <c r="CA87" s="73"/>
      <c r="CB87" s="73"/>
      <c r="CC87" s="73"/>
      <c r="CD87" s="73"/>
      <c r="CE87" s="73"/>
      <c r="CF87" s="73"/>
      <c r="CG87" s="73"/>
      <c r="CH87" s="73"/>
      <c r="CI87" s="73"/>
      <c r="CJ87" s="73"/>
      <c r="CK87" s="73"/>
      <c r="CL87" s="73"/>
      <c r="CM87" s="73"/>
      <c r="CN87" s="73"/>
      <c r="CO87" s="73"/>
      <c r="CP87" s="73"/>
      <c r="CQ87" s="73"/>
      <c r="CR87" s="73"/>
      <c r="CS87" s="73"/>
      <c r="CT87" s="73"/>
      <c r="CU87" s="73"/>
      <c r="CV87" s="73"/>
      <c r="CW87" s="73"/>
      <c r="CX87" s="73"/>
      <c r="CY87" s="73"/>
      <c r="CZ87" s="73"/>
      <c r="DA87" s="73"/>
      <c r="DB87" s="73"/>
      <c r="DC87" s="73"/>
      <c r="DD87" s="73"/>
      <c r="DE87" s="73"/>
      <c r="DF87" s="73"/>
      <c r="DG87" s="73"/>
      <c r="DH87" s="73"/>
      <c r="DI87" s="73"/>
      <c r="DJ87" s="73"/>
      <c r="DK87" s="73"/>
      <c r="DL87" s="73"/>
      <c r="DM87" s="73"/>
      <c r="DN87" s="73"/>
      <c r="DO87" s="73"/>
      <c r="DP87" s="73"/>
      <c r="DQ87" s="73"/>
    </row>
    <row r="88" spans="2:121" s="74" customFormat="1" ht="51" customHeight="1">
      <c r="B88" s="345"/>
      <c r="C88" s="325"/>
      <c r="D88" s="321"/>
      <c r="E88" s="184" t="s">
        <v>262</v>
      </c>
      <c r="F88" s="289"/>
      <c r="G88" s="78">
        <v>4275000</v>
      </c>
      <c r="H88" s="78">
        <v>549150</v>
      </c>
      <c r="I88" s="78">
        <f>G88-H88</f>
        <v>3725850</v>
      </c>
      <c r="J88" s="78">
        <v>3848</v>
      </c>
      <c r="K88" s="105">
        <f t="shared" si="9"/>
        <v>545302</v>
      </c>
      <c r="L88" s="75" t="s">
        <v>378</v>
      </c>
      <c r="M88" s="156"/>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3"/>
      <c r="BX88" s="73"/>
      <c r="BY88" s="73"/>
      <c r="BZ88" s="73"/>
      <c r="CA88" s="73"/>
      <c r="CB88" s="73"/>
      <c r="CC88" s="73"/>
      <c r="CD88" s="73"/>
      <c r="CE88" s="73"/>
      <c r="CF88" s="73"/>
      <c r="CG88" s="73"/>
      <c r="CH88" s="73"/>
      <c r="CI88" s="73"/>
      <c r="CJ88" s="73"/>
      <c r="CK88" s="73"/>
      <c r="CL88" s="73"/>
      <c r="CM88" s="73"/>
      <c r="CN88" s="73"/>
      <c r="CO88" s="73"/>
      <c r="CP88" s="73"/>
      <c r="CQ88" s="73"/>
      <c r="CR88" s="73"/>
      <c r="CS88" s="73"/>
      <c r="CT88" s="73"/>
      <c r="CU88" s="73"/>
      <c r="CV88" s="73"/>
      <c r="CW88" s="73"/>
      <c r="CX88" s="73"/>
      <c r="CY88" s="73"/>
      <c r="CZ88" s="73"/>
      <c r="DA88" s="73"/>
      <c r="DB88" s="73"/>
      <c r="DC88" s="73"/>
      <c r="DD88" s="73"/>
      <c r="DE88" s="73"/>
      <c r="DF88" s="73"/>
      <c r="DG88" s="73"/>
      <c r="DH88" s="73"/>
      <c r="DI88" s="73"/>
      <c r="DJ88" s="73"/>
      <c r="DK88" s="73"/>
      <c r="DL88" s="73"/>
      <c r="DM88" s="73"/>
      <c r="DN88" s="73"/>
      <c r="DO88" s="73"/>
      <c r="DP88" s="73"/>
      <c r="DQ88" s="73"/>
    </row>
    <row r="89" spans="2:121" s="74" customFormat="1" ht="54.75" customHeight="1">
      <c r="B89" s="345"/>
      <c r="C89" s="325"/>
      <c r="D89" s="321"/>
      <c r="E89" s="240" t="s">
        <v>263</v>
      </c>
      <c r="F89" s="290"/>
      <c r="G89" s="203">
        <v>20000</v>
      </c>
      <c r="H89" s="203"/>
      <c r="I89" s="200">
        <f>G89-H89</f>
        <v>20000</v>
      </c>
      <c r="J89" s="203"/>
      <c r="K89" s="202">
        <f t="shared" si="9"/>
        <v>0</v>
      </c>
      <c r="L89" s="204"/>
      <c r="M89" s="156"/>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3"/>
      <c r="BX89" s="73"/>
      <c r="BY89" s="73"/>
      <c r="BZ89" s="73"/>
      <c r="CA89" s="73"/>
      <c r="CB89" s="73"/>
      <c r="CC89" s="73"/>
      <c r="CD89" s="73"/>
      <c r="CE89" s="73"/>
      <c r="CF89" s="73"/>
      <c r="CG89" s="73"/>
      <c r="CH89" s="73"/>
      <c r="CI89" s="73"/>
      <c r="CJ89" s="73"/>
      <c r="CK89" s="73"/>
      <c r="CL89" s="73"/>
      <c r="CM89" s="73"/>
      <c r="CN89" s="73"/>
      <c r="CO89" s="73"/>
      <c r="CP89" s="73"/>
      <c r="CQ89" s="73"/>
      <c r="CR89" s="73"/>
      <c r="CS89" s="73"/>
      <c r="CT89" s="73"/>
      <c r="CU89" s="73"/>
      <c r="CV89" s="73"/>
      <c r="CW89" s="73"/>
      <c r="CX89" s="73"/>
      <c r="CY89" s="73"/>
      <c r="CZ89" s="73"/>
      <c r="DA89" s="73"/>
      <c r="DB89" s="73"/>
      <c r="DC89" s="73"/>
      <c r="DD89" s="73"/>
      <c r="DE89" s="73"/>
      <c r="DF89" s="73"/>
      <c r="DG89" s="73"/>
      <c r="DH89" s="73"/>
      <c r="DI89" s="73"/>
      <c r="DJ89" s="73"/>
      <c r="DK89" s="73"/>
      <c r="DL89" s="73"/>
      <c r="DM89" s="73"/>
      <c r="DN89" s="73"/>
      <c r="DO89" s="73"/>
      <c r="DP89" s="73"/>
      <c r="DQ89" s="73"/>
    </row>
    <row r="90" spans="2:121" s="74" customFormat="1" ht="113.25" customHeight="1">
      <c r="B90" s="345"/>
      <c r="C90" s="325"/>
      <c r="D90" s="321"/>
      <c r="E90" s="96" t="s">
        <v>170</v>
      </c>
      <c r="F90" s="102" t="s">
        <v>62</v>
      </c>
      <c r="G90" s="78">
        <v>17682260</v>
      </c>
      <c r="H90" s="78">
        <v>2020016</v>
      </c>
      <c r="I90" s="78">
        <f aca="true" t="shared" si="10" ref="I90:I113">G90-H90</f>
        <v>15662244</v>
      </c>
      <c r="J90" s="78">
        <v>156283</v>
      </c>
      <c r="K90" s="105">
        <f t="shared" si="9"/>
        <v>1863733</v>
      </c>
      <c r="L90" s="75" t="s">
        <v>379</v>
      </c>
      <c r="M90" s="156"/>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73"/>
      <c r="CA90" s="73"/>
      <c r="CB90" s="73"/>
      <c r="CC90" s="73"/>
      <c r="CD90" s="73"/>
      <c r="CE90" s="73"/>
      <c r="CF90" s="73"/>
      <c r="CG90" s="73"/>
      <c r="CH90" s="73"/>
      <c r="CI90" s="73"/>
      <c r="CJ90" s="73"/>
      <c r="CK90" s="73"/>
      <c r="CL90" s="73"/>
      <c r="CM90" s="73"/>
      <c r="CN90" s="73"/>
      <c r="CO90" s="73"/>
      <c r="CP90" s="73"/>
      <c r="CQ90" s="73"/>
      <c r="CR90" s="73"/>
      <c r="CS90" s="73"/>
      <c r="CT90" s="73"/>
      <c r="CU90" s="73"/>
      <c r="CV90" s="73"/>
      <c r="CW90" s="73"/>
      <c r="CX90" s="73"/>
      <c r="CY90" s="73"/>
      <c r="CZ90" s="73"/>
      <c r="DA90" s="73"/>
      <c r="DB90" s="73"/>
      <c r="DC90" s="73"/>
      <c r="DD90" s="73"/>
      <c r="DE90" s="73"/>
      <c r="DF90" s="73"/>
      <c r="DG90" s="73"/>
      <c r="DH90" s="73"/>
      <c r="DI90" s="73"/>
      <c r="DJ90" s="73"/>
      <c r="DK90" s="73"/>
      <c r="DL90" s="73"/>
      <c r="DM90" s="73"/>
      <c r="DN90" s="73"/>
      <c r="DO90" s="73"/>
      <c r="DP90" s="73"/>
      <c r="DQ90" s="73"/>
    </row>
    <row r="91" spans="2:121" s="74" customFormat="1" ht="90" customHeight="1">
      <c r="B91" s="345"/>
      <c r="C91" s="325"/>
      <c r="D91" s="321"/>
      <c r="E91" s="96" t="s">
        <v>171</v>
      </c>
      <c r="F91" s="102" t="s">
        <v>62</v>
      </c>
      <c r="G91" s="78">
        <v>834200</v>
      </c>
      <c r="H91" s="78">
        <v>118950</v>
      </c>
      <c r="I91" s="78">
        <f t="shared" si="10"/>
        <v>715250</v>
      </c>
      <c r="J91" s="78">
        <v>1642</v>
      </c>
      <c r="K91" s="105">
        <f t="shared" si="9"/>
        <v>117308</v>
      </c>
      <c r="L91" s="75" t="s">
        <v>380</v>
      </c>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c r="BX91" s="73"/>
      <c r="BY91" s="73"/>
      <c r="BZ91" s="73"/>
      <c r="CA91" s="73"/>
      <c r="CB91" s="73"/>
      <c r="CC91" s="73"/>
      <c r="CD91" s="73"/>
      <c r="CE91" s="73"/>
      <c r="CF91" s="73"/>
      <c r="CG91" s="73"/>
      <c r="CH91" s="73"/>
      <c r="CI91" s="73"/>
      <c r="CJ91" s="73"/>
      <c r="CK91" s="73"/>
      <c r="CL91" s="73"/>
      <c r="CM91" s="73"/>
      <c r="CN91" s="73"/>
      <c r="CO91" s="73"/>
      <c r="CP91" s="73"/>
      <c r="CQ91" s="73"/>
      <c r="CR91" s="73"/>
      <c r="CS91" s="73"/>
      <c r="CT91" s="73"/>
      <c r="CU91" s="73"/>
      <c r="CV91" s="73"/>
      <c r="CW91" s="73"/>
      <c r="CX91" s="73"/>
      <c r="CY91" s="73"/>
      <c r="CZ91" s="73"/>
      <c r="DA91" s="73"/>
      <c r="DB91" s="73"/>
      <c r="DC91" s="73"/>
      <c r="DD91" s="73"/>
      <c r="DE91" s="73"/>
      <c r="DF91" s="73"/>
      <c r="DG91" s="73"/>
      <c r="DH91" s="73"/>
      <c r="DI91" s="73"/>
      <c r="DJ91" s="73"/>
      <c r="DK91" s="73"/>
      <c r="DL91" s="73"/>
      <c r="DM91" s="73"/>
      <c r="DN91" s="73"/>
      <c r="DO91" s="73"/>
      <c r="DP91" s="73"/>
      <c r="DQ91" s="73"/>
    </row>
    <row r="92" spans="2:121" s="74" customFormat="1" ht="92.25" customHeight="1">
      <c r="B92" s="345"/>
      <c r="C92" s="325"/>
      <c r="D92" s="321"/>
      <c r="E92" s="96" t="s">
        <v>172</v>
      </c>
      <c r="F92" s="102" t="s">
        <v>62</v>
      </c>
      <c r="G92" s="78">
        <v>1192000</v>
      </c>
      <c r="H92" s="78">
        <v>367730</v>
      </c>
      <c r="I92" s="78">
        <f t="shared" si="10"/>
        <v>824270</v>
      </c>
      <c r="J92" s="78">
        <v>25549</v>
      </c>
      <c r="K92" s="105">
        <f t="shared" si="9"/>
        <v>342181</v>
      </c>
      <c r="L92" s="75" t="s">
        <v>381</v>
      </c>
      <c r="M92" s="156"/>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73"/>
      <c r="BY92" s="73"/>
      <c r="BZ92" s="73"/>
      <c r="CA92" s="73"/>
      <c r="CB92" s="73"/>
      <c r="CC92" s="73"/>
      <c r="CD92" s="73"/>
      <c r="CE92" s="73"/>
      <c r="CF92" s="73"/>
      <c r="CG92" s="73"/>
      <c r="CH92" s="73"/>
      <c r="CI92" s="73"/>
      <c r="CJ92" s="73"/>
      <c r="CK92" s="73"/>
      <c r="CL92" s="73"/>
      <c r="CM92" s="73"/>
      <c r="CN92" s="73"/>
      <c r="CO92" s="73"/>
      <c r="CP92" s="73"/>
      <c r="CQ92" s="73"/>
      <c r="CR92" s="73"/>
      <c r="CS92" s="73"/>
      <c r="CT92" s="73"/>
      <c r="CU92" s="73"/>
      <c r="CV92" s="73"/>
      <c r="CW92" s="73"/>
      <c r="CX92" s="73"/>
      <c r="CY92" s="73"/>
      <c r="CZ92" s="73"/>
      <c r="DA92" s="73"/>
      <c r="DB92" s="73"/>
      <c r="DC92" s="73"/>
      <c r="DD92" s="73"/>
      <c r="DE92" s="73"/>
      <c r="DF92" s="73"/>
      <c r="DG92" s="73"/>
      <c r="DH92" s="73"/>
      <c r="DI92" s="73"/>
      <c r="DJ92" s="73"/>
      <c r="DK92" s="73"/>
      <c r="DL92" s="73"/>
      <c r="DM92" s="73"/>
      <c r="DN92" s="73"/>
      <c r="DO92" s="73"/>
      <c r="DP92" s="73"/>
      <c r="DQ92" s="73"/>
    </row>
    <row r="93" spans="2:121" s="74" customFormat="1" ht="73.5" customHeight="1">
      <c r="B93" s="345"/>
      <c r="C93" s="325"/>
      <c r="D93" s="321"/>
      <c r="E93" s="96" t="s">
        <v>200</v>
      </c>
      <c r="F93" s="102" t="s">
        <v>62</v>
      </c>
      <c r="G93" s="78">
        <v>18100</v>
      </c>
      <c r="H93" s="78">
        <v>12670</v>
      </c>
      <c r="I93" s="78">
        <f t="shared" si="10"/>
        <v>5430</v>
      </c>
      <c r="J93" s="78"/>
      <c r="K93" s="105">
        <f t="shared" si="9"/>
        <v>12670</v>
      </c>
      <c r="L93" s="75"/>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73"/>
      <c r="BY93" s="73"/>
      <c r="BZ93" s="73"/>
      <c r="CA93" s="73"/>
      <c r="CB93" s="73"/>
      <c r="CC93" s="73"/>
      <c r="CD93" s="73"/>
      <c r="CE93" s="73"/>
      <c r="CF93" s="73"/>
      <c r="CG93" s="73"/>
      <c r="CH93" s="73"/>
      <c r="CI93" s="73"/>
      <c r="CJ93" s="73"/>
      <c r="CK93" s="73"/>
      <c r="CL93" s="73"/>
      <c r="CM93" s="73"/>
      <c r="CN93" s="73"/>
      <c r="CO93" s="73"/>
      <c r="CP93" s="73"/>
      <c r="CQ93" s="73"/>
      <c r="CR93" s="73"/>
      <c r="CS93" s="73"/>
      <c r="CT93" s="73"/>
      <c r="CU93" s="73"/>
      <c r="CV93" s="73"/>
      <c r="CW93" s="73"/>
      <c r="CX93" s="73"/>
      <c r="CY93" s="73"/>
      <c r="CZ93" s="73"/>
      <c r="DA93" s="73"/>
      <c r="DB93" s="73"/>
      <c r="DC93" s="73"/>
      <c r="DD93" s="73"/>
      <c r="DE93" s="73"/>
      <c r="DF93" s="73"/>
      <c r="DG93" s="73"/>
      <c r="DH93" s="73"/>
      <c r="DI93" s="73"/>
      <c r="DJ93" s="73"/>
      <c r="DK93" s="73"/>
      <c r="DL93" s="73"/>
      <c r="DM93" s="73"/>
      <c r="DN93" s="73"/>
      <c r="DO93" s="73"/>
      <c r="DP93" s="73"/>
      <c r="DQ93" s="73"/>
    </row>
    <row r="94" spans="2:121" s="74" customFormat="1" ht="79.5" customHeight="1">
      <c r="B94" s="345"/>
      <c r="C94" s="325"/>
      <c r="D94" s="321"/>
      <c r="E94" s="96" t="s">
        <v>173</v>
      </c>
      <c r="F94" s="102" t="s">
        <v>62</v>
      </c>
      <c r="G94" s="78">
        <v>389800</v>
      </c>
      <c r="H94" s="78">
        <v>85700</v>
      </c>
      <c r="I94" s="78">
        <f t="shared" si="10"/>
        <v>304100</v>
      </c>
      <c r="J94" s="78">
        <v>910</v>
      </c>
      <c r="K94" s="105">
        <f t="shared" si="9"/>
        <v>84790</v>
      </c>
      <c r="L94" s="75" t="s">
        <v>382</v>
      </c>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c r="BN94" s="73"/>
      <c r="BO94" s="73"/>
      <c r="BP94" s="73"/>
      <c r="BQ94" s="73"/>
      <c r="BR94" s="73"/>
      <c r="BS94" s="73"/>
      <c r="BT94" s="73"/>
      <c r="BU94" s="73"/>
      <c r="BV94" s="73"/>
      <c r="BW94" s="73"/>
      <c r="BX94" s="73"/>
      <c r="BY94" s="73"/>
      <c r="BZ94" s="73"/>
      <c r="CA94" s="73"/>
      <c r="CB94" s="73"/>
      <c r="CC94" s="73"/>
      <c r="CD94" s="73"/>
      <c r="CE94" s="73"/>
      <c r="CF94" s="73"/>
      <c r="CG94" s="73"/>
      <c r="CH94" s="73"/>
      <c r="CI94" s="73"/>
      <c r="CJ94" s="73"/>
      <c r="CK94" s="73"/>
      <c r="CL94" s="73"/>
      <c r="CM94" s="73"/>
      <c r="CN94" s="73"/>
      <c r="CO94" s="73"/>
      <c r="CP94" s="73"/>
      <c r="CQ94" s="73"/>
      <c r="CR94" s="73"/>
      <c r="CS94" s="73"/>
      <c r="CT94" s="73"/>
      <c r="CU94" s="73"/>
      <c r="CV94" s="73"/>
      <c r="CW94" s="73"/>
      <c r="CX94" s="73"/>
      <c r="CY94" s="73"/>
      <c r="CZ94" s="73"/>
      <c r="DA94" s="73"/>
      <c r="DB94" s="73"/>
      <c r="DC94" s="73"/>
      <c r="DD94" s="73"/>
      <c r="DE94" s="73"/>
      <c r="DF94" s="73"/>
      <c r="DG94" s="73"/>
      <c r="DH94" s="73"/>
      <c r="DI94" s="73"/>
      <c r="DJ94" s="73"/>
      <c r="DK94" s="73"/>
      <c r="DL94" s="73"/>
      <c r="DM94" s="73"/>
      <c r="DN94" s="73"/>
      <c r="DO94" s="73"/>
      <c r="DP94" s="73"/>
      <c r="DQ94" s="73"/>
    </row>
    <row r="95" spans="2:121" s="74" customFormat="1" ht="66.75" customHeight="1">
      <c r="B95" s="345"/>
      <c r="C95" s="325"/>
      <c r="D95" s="321"/>
      <c r="E95" s="96" t="s">
        <v>174</v>
      </c>
      <c r="F95" s="102" t="s">
        <v>62</v>
      </c>
      <c r="G95" s="78">
        <v>186900</v>
      </c>
      <c r="H95" s="78">
        <v>46900</v>
      </c>
      <c r="I95" s="78">
        <f t="shared" si="10"/>
        <v>140000</v>
      </c>
      <c r="J95" s="78">
        <v>2413</v>
      </c>
      <c r="K95" s="105">
        <f t="shared" si="9"/>
        <v>44487</v>
      </c>
      <c r="L95" s="75" t="s">
        <v>347</v>
      </c>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c r="BD95" s="73"/>
      <c r="BE95" s="73"/>
      <c r="BF95" s="73"/>
      <c r="BG95" s="73"/>
      <c r="BH95" s="73"/>
      <c r="BI95" s="73"/>
      <c r="BJ95" s="73"/>
      <c r="BK95" s="73"/>
      <c r="BL95" s="73"/>
      <c r="BM95" s="73"/>
      <c r="BN95" s="73"/>
      <c r="BO95" s="73"/>
      <c r="BP95" s="73"/>
      <c r="BQ95" s="73"/>
      <c r="BR95" s="73"/>
      <c r="BS95" s="73"/>
      <c r="BT95" s="73"/>
      <c r="BU95" s="73"/>
      <c r="BV95" s="73"/>
      <c r="BW95" s="73"/>
      <c r="BX95" s="73"/>
      <c r="BY95" s="73"/>
      <c r="BZ95" s="73"/>
      <c r="CA95" s="73"/>
      <c r="CB95" s="73"/>
      <c r="CC95" s="73"/>
      <c r="CD95" s="73"/>
      <c r="CE95" s="73"/>
      <c r="CF95" s="73"/>
      <c r="CG95" s="73"/>
      <c r="CH95" s="73"/>
      <c r="CI95" s="73"/>
      <c r="CJ95" s="73"/>
      <c r="CK95" s="73"/>
      <c r="CL95" s="73"/>
      <c r="CM95" s="73"/>
      <c r="CN95" s="73"/>
      <c r="CO95" s="73"/>
      <c r="CP95" s="73"/>
      <c r="CQ95" s="73"/>
      <c r="CR95" s="73"/>
      <c r="CS95" s="73"/>
      <c r="CT95" s="73"/>
      <c r="CU95" s="73"/>
      <c r="CV95" s="73"/>
      <c r="CW95" s="73"/>
      <c r="CX95" s="73"/>
      <c r="CY95" s="73"/>
      <c r="CZ95" s="73"/>
      <c r="DA95" s="73"/>
      <c r="DB95" s="73"/>
      <c r="DC95" s="73"/>
      <c r="DD95" s="73"/>
      <c r="DE95" s="73"/>
      <c r="DF95" s="73"/>
      <c r="DG95" s="73"/>
      <c r="DH95" s="73"/>
      <c r="DI95" s="73"/>
      <c r="DJ95" s="73"/>
      <c r="DK95" s="73"/>
      <c r="DL95" s="73"/>
      <c r="DM95" s="73"/>
      <c r="DN95" s="73"/>
      <c r="DO95" s="73"/>
      <c r="DP95" s="73"/>
      <c r="DQ95" s="73"/>
    </row>
    <row r="96" spans="2:121" s="74" customFormat="1" ht="53.25" customHeight="1">
      <c r="B96" s="345"/>
      <c r="C96" s="325"/>
      <c r="D96" s="321"/>
      <c r="E96" s="96" t="s">
        <v>201</v>
      </c>
      <c r="F96" s="102" t="s">
        <v>62</v>
      </c>
      <c r="G96" s="78">
        <v>133740</v>
      </c>
      <c r="H96" s="78"/>
      <c r="I96" s="78">
        <f t="shared" si="10"/>
        <v>133740</v>
      </c>
      <c r="J96" s="78"/>
      <c r="K96" s="105">
        <f t="shared" si="9"/>
        <v>0</v>
      </c>
      <c r="L96" s="75"/>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BD96" s="73"/>
      <c r="BE96" s="73"/>
      <c r="BF96" s="73"/>
      <c r="BG96" s="73"/>
      <c r="BH96" s="73"/>
      <c r="BI96" s="73"/>
      <c r="BJ96" s="73"/>
      <c r="BK96" s="73"/>
      <c r="BL96" s="73"/>
      <c r="BM96" s="73"/>
      <c r="BN96" s="73"/>
      <c r="BO96" s="73"/>
      <c r="BP96" s="73"/>
      <c r="BQ96" s="73"/>
      <c r="BR96" s="73"/>
      <c r="BS96" s="73"/>
      <c r="BT96" s="73"/>
      <c r="BU96" s="73"/>
      <c r="BV96" s="73"/>
      <c r="BW96" s="73"/>
      <c r="BX96" s="73"/>
      <c r="BY96" s="73"/>
      <c r="BZ96" s="73"/>
      <c r="CA96" s="73"/>
      <c r="CB96" s="73"/>
      <c r="CC96" s="73"/>
      <c r="CD96" s="73"/>
      <c r="CE96" s="73"/>
      <c r="CF96" s="73"/>
      <c r="CG96" s="73"/>
      <c r="CH96" s="73"/>
      <c r="CI96" s="73"/>
      <c r="CJ96" s="73"/>
      <c r="CK96" s="73"/>
      <c r="CL96" s="73"/>
      <c r="CM96" s="73"/>
      <c r="CN96" s="73"/>
      <c r="CO96" s="73"/>
      <c r="CP96" s="73"/>
      <c r="CQ96" s="73"/>
      <c r="CR96" s="73"/>
      <c r="CS96" s="73"/>
      <c r="CT96" s="73"/>
      <c r="CU96" s="73"/>
      <c r="CV96" s="73"/>
      <c r="CW96" s="73"/>
      <c r="CX96" s="73"/>
      <c r="CY96" s="73"/>
      <c r="CZ96" s="73"/>
      <c r="DA96" s="73"/>
      <c r="DB96" s="73"/>
      <c r="DC96" s="73"/>
      <c r="DD96" s="73"/>
      <c r="DE96" s="73"/>
      <c r="DF96" s="73"/>
      <c r="DG96" s="73"/>
      <c r="DH96" s="73"/>
      <c r="DI96" s="73"/>
      <c r="DJ96" s="73"/>
      <c r="DK96" s="73"/>
      <c r="DL96" s="73"/>
      <c r="DM96" s="73"/>
      <c r="DN96" s="73"/>
      <c r="DO96" s="73"/>
      <c r="DP96" s="73"/>
      <c r="DQ96" s="73"/>
    </row>
    <row r="97" spans="2:121" s="74" customFormat="1" ht="38.25" customHeight="1" hidden="1">
      <c r="B97" s="345"/>
      <c r="C97" s="325"/>
      <c r="D97" s="321"/>
      <c r="E97" s="96" t="s">
        <v>204</v>
      </c>
      <c r="F97" s="102" t="s">
        <v>62</v>
      </c>
      <c r="G97" s="78"/>
      <c r="H97" s="78"/>
      <c r="I97" s="78">
        <f t="shared" si="10"/>
        <v>0</v>
      </c>
      <c r="J97" s="78"/>
      <c r="K97" s="105">
        <f t="shared" si="9"/>
        <v>0</v>
      </c>
      <c r="L97" s="75"/>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3"/>
      <c r="BT97" s="73"/>
      <c r="BU97" s="73"/>
      <c r="BV97" s="73"/>
      <c r="BW97" s="73"/>
      <c r="BX97" s="73"/>
      <c r="BY97" s="73"/>
      <c r="BZ97" s="73"/>
      <c r="CA97" s="73"/>
      <c r="CB97" s="73"/>
      <c r="CC97" s="73"/>
      <c r="CD97" s="73"/>
      <c r="CE97" s="73"/>
      <c r="CF97" s="73"/>
      <c r="CG97" s="73"/>
      <c r="CH97" s="73"/>
      <c r="CI97" s="73"/>
      <c r="CJ97" s="73"/>
      <c r="CK97" s="73"/>
      <c r="CL97" s="73"/>
      <c r="CM97" s="73"/>
      <c r="CN97" s="73"/>
      <c r="CO97" s="73"/>
      <c r="CP97" s="73"/>
      <c r="CQ97" s="73"/>
      <c r="CR97" s="73"/>
      <c r="CS97" s="73"/>
      <c r="CT97" s="73"/>
      <c r="CU97" s="73"/>
      <c r="CV97" s="73"/>
      <c r="CW97" s="73"/>
      <c r="CX97" s="73"/>
      <c r="CY97" s="73"/>
      <c r="CZ97" s="73"/>
      <c r="DA97" s="73"/>
      <c r="DB97" s="73"/>
      <c r="DC97" s="73"/>
      <c r="DD97" s="73"/>
      <c r="DE97" s="73"/>
      <c r="DF97" s="73"/>
      <c r="DG97" s="73"/>
      <c r="DH97" s="73"/>
      <c r="DI97" s="73"/>
      <c r="DJ97" s="73"/>
      <c r="DK97" s="73"/>
      <c r="DL97" s="73"/>
      <c r="DM97" s="73"/>
      <c r="DN97" s="73"/>
      <c r="DO97" s="73"/>
      <c r="DP97" s="73"/>
      <c r="DQ97" s="73"/>
    </row>
    <row r="98" spans="2:121" s="74" customFormat="1" ht="105" customHeight="1">
      <c r="B98" s="345"/>
      <c r="C98" s="325"/>
      <c r="D98" s="321"/>
      <c r="E98" s="103" t="s">
        <v>147</v>
      </c>
      <c r="F98" s="102" t="s">
        <v>62</v>
      </c>
      <c r="G98" s="78">
        <v>210000</v>
      </c>
      <c r="H98" s="78">
        <v>40000</v>
      </c>
      <c r="I98" s="78">
        <f t="shared" si="10"/>
        <v>170000</v>
      </c>
      <c r="J98" s="78"/>
      <c r="K98" s="105">
        <f t="shared" si="9"/>
        <v>40000</v>
      </c>
      <c r="L98" s="75"/>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73"/>
      <c r="BU98" s="73"/>
      <c r="BV98" s="73"/>
      <c r="BW98" s="73"/>
      <c r="BX98" s="73"/>
      <c r="BY98" s="73"/>
      <c r="BZ98" s="73"/>
      <c r="CA98" s="73"/>
      <c r="CB98" s="73"/>
      <c r="CC98" s="73"/>
      <c r="CD98" s="73"/>
      <c r="CE98" s="73"/>
      <c r="CF98" s="73"/>
      <c r="CG98" s="73"/>
      <c r="CH98" s="73"/>
      <c r="CI98" s="73"/>
      <c r="CJ98" s="73"/>
      <c r="CK98" s="73"/>
      <c r="CL98" s="73"/>
      <c r="CM98" s="73"/>
      <c r="CN98" s="73"/>
      <c r="CO98" s="73"/>
      <c r="CP98" s="73"/>
      <c r="CQ98" s="73"/>
      <c r="CR98" s="73"/>
      <c r="CS98" s="73"/>
      <c r="CT98" s="73"/>
      <c r="CU98" s="73"/>
      <c r="CV98" s="73"/>
      <c r="CW98" s="73"/>
      <c r="CX98" s="73"/>
      <c r="CY98" s="73"/>
      <c r="CZ98" s="73"/>
      <c r="DA98" s="73"/>
      <c r="DB98" s="73"/>
      <c r="DC98" s="73"/>
      <c r="DD98" s="73"/>
      <c r="DE98" s="73"/>
      <c r="DF98" s="73"/>
      <c r="DG98" s="73"/>
      <c r="DH98" s="73"/>
      <c r="DI98" s="73"/>
      <c r="DJ98" s="73"/>
      <c r="DK98" s="73"/>
      <c r="DL98" s="73"/>
      <c r="DM98" s="73"/>
      <c r="DN98" s="73"/>
      <c r="DO98" s="73"/>
      <c r="DP98" s="73"/>
      <c r="DQ98" s="73"/>
    </row>
    <row r="99" spans="2:121" s="74" customFormat="1" ht="63.75" customHeight="1">
      <c r="B99" s="345"/>
      <c r="C99" s="325"/>
      <c r="D99" s="321"/>
      <c r="E99" s="96" t="s">
        <v>202</v>
      </c>
      <c r="F99" s="102" t="s">
        <v>62</v>
      </c>
      <c r="G99" s="78">
        <v>769067</v>
      </c>
      <c r="H99" s="78">
        <v>769067</v>
      </c>
      <c r="I99" s="78">
        <f t="shared" si="10"/>
        <v>0</v>
      </c>
      <c r="J99" s="78"/>
      <c r="K99" s="105">
        <f t="shared" si="9"/>
        <v>769067</v>
      </c>
      <c r="L99" s="75"/>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c r="BD99" s="73"/>
      <c r="BE99" s="73"/>
      <c r="BF99" s="73"/>
      <c r="BG99" s="73"/>
      <c r="BH99" s="73"/>
      <c r="BI99" s="73"/>
      <c r="BJ99" s="73"/>
      <c r="BK99" s="73"/>
      <c r="BL99" s="73"/>
      <c r="BM99" s="73"/>
      <c r="BN99" s="73"/>
      <c r="BO99" s="73"/>
      <c r="BP99" s="73"/>
      <c r="BQ99" s="73"/>
      <c r="BR99" s="73"/>
      <c r="BS99" s="73"/>
      <c r="BT99" s="73"/>
      <c r="BU99" s="73"/>
      <c r="BV99" s="73"/>
      <c r="BW99" s="73"/>
      <c r="BX99" s="73"/>
      <c r="BY99" s="73"/>
      <c r="BZ99" s="73"/>
      <c r="CA99" s="73"/>
      <c r="CB99" s="73"/>
      <c r="CC99" s="73"/>
      <c r="CD99" s="73"/>
      <c r="CE99" s="73"/>
      <c r="CF99" s="73"/>
      <c r="CG99" s="73"/>
      <c r="CH99" s="73"/>
      <c r="CI99" s="73"/>
      <c r="CJ99" s="73"/>
      <c r="CK99" s="73"/>
      <c r="CL99" s="73"/>
      <c r="CM99" s="73"/>
      <c r="CN99" s="73"/>
      <c r="CO99" s="73"/>
      <c r="CP99" s="73"/>
      <c r="CQ99" s="73"/>
      <c r="CR99" s="73"/>
      <c r="CS99" s="73"/>
      <c r="CT99" s="73"/>
      <c r="CU99" s="73"/>
      <c r="CV99" s="73"/>
      <c r="CW99" s="73"/>
      <c r="CX99" s="73"/>
      <c r="CY99" s="73"/>
      <c r="CZ99" s="73"/>
      <c r="DA99" s="73"/>
      <c r="DB99" s="73"/>
      <c r="DC99" s="73"/>
      <c r="DD99" s="73"/>
      <c r="DE99" s="73"/>
      <c r="DF99" s="73"/>
      <c r="DG99" s="73"/>
      <c r="DH99" s="73"/>
      <c r="DI99" s="73"/>
      <c r="DJ99" s="73"/>
      <c r="DK99" s="73"/>
      <c r="DL99" s="73"/>
      <c r="DM99" s="73"/>
      <c r="DN99" s="73"/>
      <c r="DO99" s="73"/>
      <c r="DP99" s="73"/>
      <c r="DQ99" s="73"/>
    </row>
    <row r="100" spans="1:121" s="61" customFormat="1" ht="90" customHeight="1">
      <c r="A100" s="69"/>
      <c r="B100" s="345"/>
      <c r="C100" s="325"/>
      <c r="D100" s="321"/>
      <c r="E100" s="103" t="s">
        <v>175</v>
      </c>
      <c r="F100" s="104" t="s">
        <v>62</v>
      </c>
      <c r="G100" s="105">
        <v>638500</v>
      </c>
      <c r="H100" s="105">
        <v>143600</v>
      </c>
      <c r="I100" s="105">
        <f t="shared" si="10"/>
        <v>494900</v>
      </c>
      <c r="J100" s="105">
        <v>4954</v>
      </c>
      <c r="K100" s="105">
        <f t="shared" si="9"/>
        <v>138646</v>
      </c>
      <c r="L100" s="75" t="s">
        <v>383</v>
      </c>
      <c r="M100" s="59"/>
      <c r="N100" s="59"/>
      <c r="O100" s="59"/>
      <c r="P100" s="70"/>
      <c r="Q100" s="138"/>
      <c r="R100" s="138"/>
      <c r="S100" s="138"/>
      <c r="T100" s="138"/>
      <c r="U100" s="138"/>
      <c r="V100" s="138"/>
      <c r="W100" s="138"/>
      <c r="X100" s="138"/>
      <c r="Y100" s="138"/>
      <c r="Z100" s="138"/>
      <c r="AA100" s="138"/>
      <c r="AB100" s="138"/>
      <c r="AC100" s="138"/>
      <c r="AD100" s="138"/>
      <c r="AE100" s="138"/>
      <c r="AF100" s="138"/>
      <c r="AG100" s="138"/>
      <c r="AH100" s="138"/>
      <c r="AI100" s="138"/>
      <c r="AJ100" s="138"/>
      <c r="AK100" s="138"/>
      <c r="AL100" s="138"/>
      <c r="AM100" s="138"/>
      <c r="AN100" s="138"/>
      <c r="AO100" s="138"/>
      <c r="AP100" s="138"/>
      <c r="AQ100" s="138"/>
      <c r="AR100" s="138"/>
      <c r="AS100" s="138"/>
      <c r="AT100" s="138"/>
      <c r="AU100" s="138"/>
      <c r="AV100" s="138"/>
      <c r="AW100" s="138"/>
      <c r="AX100" s="138"/>
      <c r="AY100" s="138"/>
      <c r="AZ100" s="138"/>
      <c r="BA100" s="138"/>
      <c r="BB100" s="138"/>
      <c r="BC100" s="138"/>
      <c r="BD100" s="138"/>
      <c r="BE100" s="138"/>
      <c r="BF100" s="138"/>
      <c r="BG100" s="138"/>
      <c r="BH100" s="138"/>
      <c r="BI100" s="138"/>
      <c r="BJ100" s="138"/>
      <c r="BK100" s="138"/>
      <c r="BL100" s="138"/>
      <c r="BM100" s="138"/>
      <c r="BN100" s="138"/>
      <c r="BO100" s="138"/>
      <c r="BP100" s="138"/>
      <c r="BQ100" s="138"/>
      <c r="BR100" s="138"/>
      <c r="BS100" s="138"/>
      <c r="BT100" s="138"/>
      <c r="BU100" s="138"/>
      <c r="BV100" s="138"/>
      <c r="BW100" s="138"/>
      <c r="BX100" s="138"/>
      <c r="BY100" s="138"/>
      <c r="BZ100" s="138"/>
      <c r="CA100" s="138"/>
      <c r="CB100" s="138"/>
      <c r="CC100" s="138"/>
      <c r="CD100" s="138"/>
      <c r="CE100" s="138"/>
      <c r="CF100" s="138"/>
      <c r="CG100" s="138"/>
      <c r="CH100" s="138"/>
      <c r="CI100" s="138"/>
      <c r="CJ100" s="138"/>
      <c r="CK100" s="138"/>
      <c r="CL100" s="138"/>
      <c r="CM100" s="138"/>
      <c r="CN100" s="138"/>
      <c r="CO100" s="138"/>
      <c r="CP100" s="138"/>
      <c r="CQ100" s="138"/>
      <c r="CR100" s="138"/>
      <c r="CS100" s="138"/>
      <c r="CT100" s="138"/>
      <c r="CU100" s="138"/>
      <c r="CV100" s="138"/>
      <c r="CW100" s="138"/>
      <c r="CX100" s="138"/>
      <c r="CY100" s="138"/>
      <c r="CZ100" s="138"/>
      <c r="DA100" s="138"/>
      <c r="DB100" s="138"/>
      <c r="DC100" s="138"/>
      <c r="DD100" s="138"/>
      <c r="DE100" s="138"/>
      <c r="DF100" s="138"/>
      <c r="DG100" s="138"/>
      <c r="DH100" s="138"/>
      <c r="DI100" s="138"/>
      <c r="DJ100" s="138"/>
      <c r="DK100" s="138"/>
      <c r="DL100" s="138"/>
      <c r="DM100" s="138"/>
      <c r="DN100" s="138"/>
      <c r="DO100" s="138"/>
      <c r="DP100" s="138"/>
      <c r="DQ100" s="138"/>
    </row>
    <row r="101" spans="2:121" s="62" customFormat="1" ht="126" customHeight="1">
      <c r="B101" s="222"/>
      <c r="C101" s="221" t="s">
        <v>119</v>
      </c>
      <c r="D101" s="221" t="s">
        <v>325</v>
      </c>
      <c r="E101" s="103" t="s">
        <v>145</v>
      </c>
      <c r="F101" s="104" t="s">
        <v>62</v>
      </c>
      <c r="G101" s="105">
        <v>207000</v>
      </c>
      <c r="H101" s="105">
        <v>40000</v>
      </c>
      <c r="I101" s="105">
        <f t="shared" si="10"/>
        <v>167000</v>
      </c>
      <c r="J101" s="105"/>
      <c r="K101" s="105">
        <f t="shared" si="9"/>
        <v>40000</v>
      </c>
      <c r="L101" s="263"/>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c r="BG101" s="59"/>
      <c r="BH101" s="59"/>
      <c r="BI101" s="59"/>
      <c r="BJ101" s="59"/>
      <c r="BK101" s="59"/>
      <c r="BL101" s="59"/>
      <c r="BM101" s="59"/>
      <c r="BN101" s="59"/>
      <c r="BO101" s="59"/>
      <c r="BP101" s="59"/>
      <c r="BQ101" s="59"/>
      <c r="BR101" s="59"/>
      <c r="BS101" s="59"/>
      <c r="BT101" s="59"/>
      <c r="BU101" s="59"/>
      <c r="BV101" s="59"/>
      <c r="BW101" s="59"/>
      <c r="BX101" s="59"/>
      <c r="BY101" s="59"/>
      <c r="BZ101" s="59"/>
      <c r="CA101" s="59"/>
      <c r="CB101" s="59"/>
      <c r="CC101" s="59"/>
      <c r="CD101" s="59"/>
      <c r="CE101" s="59"/>
      <c r="CF101" s="59"/>
      <c r="CG101" s="59"/>
      <c r="CH101" s="59"/>
      <c r="CI101" s="59"/>
      <c r="CJ101" s="59"/>
      <c r="CK101" s="59"/>
      <c r="CL101" s="59"/>
      <c r="CM101" s="59"/>
      <c r="CN101" s="59"/>
      <c r="CO101" s="59"/>
      <c r="CP101" s="59"/>
      <c r="CQ101" s="59"/>
      <c r="CR101" s="59"/>
      <c r="CS101" s="59"/>
      <c r="CT101" s="59"/>
      <c r="CU101" s="59"/>
      <c r="CV101" s="59"/>
      <c r="CW101" s="59"/>
      <c r="CX101" s="59"/>
      <c r="CY101" s="59"/>
      <c r="CZ101" s="59"/>
      <c r="DA101" s="59"/>
      <c r="DB101" s="59"/>
      <c r="DC101" s="59"/>
      <c r="DD101" s="59"/>
      <c r="DE101" s="59"/>
      <c r="DF101" s="59"/>
      <c r="DG101" s="59"/>
      <c r="DH101" s="59"/>
      <c r="DI101" s="59"/>
      <c r="DJ101" s="59"/>
      <c r="DK101" s="59"/>
      <c r="DL101" s="59"/>
      <c r="DM101" s="59"/>
      <c r="DN101" s="59"/>
      <c r="DO101" s="59"/>
      <c r="DP101" s="59"/>
      <c r="DQ101" s="59"/>
    </row>
    <row r="102" spans="2:121" s="62" customFormat="1" ht="97.5" customHeight="1">
      <c r="B102" s="222"/>
      <c r="C102" s="221" t="s">
        <v>85</v>
      </c>
      <c r="D102" s="221" t="s">
        <v>304</v>
      </c>
      <c r="E102" s="103" t="s">
        <v>145</v>
      </c>
      <c r="F102" s="104" t="s">
        <v>62</v>
      </c>
      <c r="G102" s="105">
        <v>31000</v>
      </c>
      <c r="H102" s="105">
        <v>10000</v>
      </c>
      <c r="I102" s="105">
        <f t="shared" si="10"/>
        <v>21000</v>
      </c>
      <c r="J102" s="105"/>
      <c r="K102" s="105">
        <f t="shared" si="9"/>
        <v>10000</v>
      </c>
      <c r="L102" s="263"/>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c r="BG102" s="59"/>
      <c r="BH102" s="59"/>
      <c r="BI102" s="59"/>
      <c r="BJ102" s="59"/>
      <c r="BK102" s="59"/>
      <c r="BL102" s="59"/>
      <c r="BM102" s="59"/>
      <c r="BN102" s="59"/>
      <c r="BO102" s="59"/>
      <c r="BP102" s="59"/>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c r="CM102" s="59"/>
      <c r="CN102" s="59"/>
      <c r="CO102" s="59"/>
      <c r="CP102" s="59"/>
      <c r="CQ102" s="59"/>
      <c r="CR102" s="59"/>
      <c r="CS102" s="59"/>
      <c r="CT102" s="59"/>
      <c r="CU102" s="59"/>
      <c r="CV102" s="59"/>
      <c r="CW102" s="59"/>
      <c r="CX102" s="59"/>
      <c r="CY102" s="59"/>
      <c r="CZ102" s="59"/>
      <c r="DA102" s="59"/>
      <c r="DB102" s="59"/>
      <c r="DC102" s="59"/>
      <c r="DD102" s="59"/>
      <c r="DE102" s="59"/>
      <c r="DF102" s="59"/>
      <c r="DG102" s="59"/>
      <c r="DH102" s="59"/>
      <c r="DI102" s="59"/>
      <c r="DJ102" s="59"/>
      <c r="DK102" s="59"/>
      <c r="DL102" s="59"/>
      <c r="DM102" s="59"/>
      <c r="DN102" s="59"/>
      <c r="DO102" s="59"/>
      <c r="DP102" s="59"/>
      <c r="DQ102" s="59"/>
    </row>
    <row r="103" spans="2:121" ht="97.5" customHeight="1">
      <c r="B103" s="293"/>
      <c r="C103" s="292" t="s">
        <v>196</v>
      </c>
      <c r="D103" s="291" t="s">
        <v>305</v>
      </c>
      <c r="E103" s="103" t="s">
        <v>70</v>
      </c>
      <c r="F103" s="104" t="s">
        <v>62</v>
      </c>
      <c r="G103" s="105">
        <v>390500</v>
      </c>
      <c r="H103" s="105">
        <v>60000</v>
      </c>
      <c r="I103" s="105">
        <f t="shared" si="10"/>
        <v>330500</v>
      </c>
      <c r="J103" s="105"/>
      <c r="K103" s="105">
        <f t="shared" si="9"/>
        <v>60000</v>
      </c>
      <c r="L103" s="263"/>
      <c r="M103" s="126"/>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c r="BO103" s="59"/>
      <c r="BP103" s="59"/>
      <c r="BQ103" s="59"/>
      <c r="BR103" s="59"/>
      <c r="BS103" s="59"/>
      <c r="BT103" s="59"/>
      <c r="BU103" s="59"/>
      <c r="BV103" s="59"/>
      <c r="BW103" s="59"/>
      <c r="BX103" s="59"/>
      <c r="BY103" s="59"/>
      <c r="BZ103" s="59"/>
      <c r="CA103" s="59"/>
      <c r="CB103" s="59"/>
      <c r="CC103" s="59"/>
      <c r="CD103" s="59"/>
      <c r="CE103" s="59"/>
      <c r="CF103" s="59"/>
      <c r="CG103" s="59"/>
      <c r="CH103" s="59"/>
      <c r="CI103" s="59"/>
      <c r="CJ103" s="59"/>
      <c r="CK103" s="59"/>
      <c r="CL103" s="59"/>
      <c r="CM103" s="59"/>
      <c r="CN103" s="59"/>
      <c r="CO103" s="59"/>
      <c r="CP103" s="59"/>
      <c r="CQ103" s="59"/>
      <c r="CR103" s="59"/>
      <c r="CS103" s="59"/>
      <c r="CT103" s="59"/>
      <c r="CU103" s="59"/>
      <c r="CV103" s="59"/>
      <c r="CW103" s="59"/>
      <c r="CX103" s="59"/>
      <c r="CY103" s="59"/>
      <c r="CZ103" s="59"/>
      <c r="DA103" s="59"/>
      <c r="DB103" s="59"/>
      <c r="DC103" s="59"/>
      <c r="DD103" s="59"/>
      <c r="DE103" s="59"/>
      <c r="DF103" s="59"/>
      <c r="DG103" s="59"/>
      <c r="DH103" s="59"/>
      <c r="DI103" s="59"/>
      <c r="DJ103" s="59"/>
      <c r="DK103" s="59"/>
      <c r="DL103" s="59"/>
      <c r="DM103" s="59"/>
      <c r="DN103" s="59"/>
      <c r="DO103" s="59"/>
      <c r="DP103" s="59"/>
      <c r="DQ103" s="59"/>
    </row>
    <row r="104" spans="1:121" s="61" customFormat="1" ht="97.5" customHeight="1">
      <c r="A104" s="69"/>
      <c r="B104" s="290"/>
      <c r="C104" s="290"/>
      <c r="D104" s="290"/>
      <c r="E104" s="103" t="s">
        <v>146</v>
      </c>
      <c r="F104" s="104" t="s">
        <v>62</v>
      </c>
      <c r="G104" s="105">
        <v>390500</v>
      </c>
      <c r="H104" s="105">
        <v>40000</v>
      </c>
      <c r="I104" s="105">
        <f t="shared" si="10"/>
        <v>350500</v>
      </c>
      <c r="J104" s="105"/>
      <c r="K104" s="105">
        <f t="shared" si="9"/>
        <v>40000</v>
      </c>
      <c r="L104" s="263"/>
      <c r="M104" s="59"/>
      <c r="N104" s="59"/>
      <c r="O104" s="59"/>
      <c r="P104" s="70"/>
      <c r="Q104" s="221"/>
      <c r="R104" s="221"/>
      <c r="S104" s="221"/>
      <c r="T104" s="221"/>
      <c r="U104" s="221"/>
      <c r="V104" s="221"/>
      <c r="W104" s="221"/>
      <c r="X104" s="221"/>
      <c r="Y104" s="221"/>
      <c r="Z104" s="221"/>
      <c r="AA104" s="221"/>
      <c r="AB104" s="221"/>
      <c r="AC104" s="221"/>
      <c r="AD104" s="221"/>
      <c r="AE104" s="221"/>
      <c r="AF104" s="221"/>
      <c r="AG104" s="221"/>
      <c r="AH104" s="221"/>
      <c r="AI104" s="221"/>
      <c r="AJ104" s="221"/>
      <c r="AK104" s="221"/>
      <c r="AL104" s="221"/>
      <c r="AM104" s="221"/>
      <c r="AN104" s="221"/>
      <c r="AO104" s="221"/>
      <c r="AP104" s="221"/>
      <c r="AQ104" s="221"/>
      <c r="AR104" s="221"/>
      <c r="AS104" s="221"/>
      <c r="AT104" s="221"/>
      <c r="AU104" s="221"/>
      <c r="AV104" s="221"/>
      <c r="AW104" s="221"/>
      <c r="AX104" s="221"/>
      <c r="AY104" s="221"/>
      <c r="AZ104" s="221"/>
      <c r="BA104" s="221"/>
      <c r="BB104" s="221"/>
      <c r="BC104" s="221"/>
      <c r="BD104" s="221"/>
      <c r="BE104" s="221"/>
      <c r="BF104" s="221"/>
      <c r="BG104" s="221"/>
      <c r="BH104" s="221"/>
      <c r="BI104" s="221"/>
      <c r="BJ104" s="221"/>
      <c r="BK104" s="221"/>
      <c r="BL104" s="221"/>
      <c r="BM104" s="221"/>
      <c r="BN104" s="221"/>
      <c r="BO104" s="221"/>
      <c r="BP104" s="221"/>
      <c r="BQ104" s="221"/>
      <c r="BR104" s="221"/>
      <c r="BS104" s="221"/>
      <c r="BT104" s="221"/>
      <c r="BU104" s="221"/>
      <c r="BV104" s="221"/>
      <c r="BW104" s="221"/>
      <c r="BX104" s="221"/>
      <c r="BY104" s="221"/>
      <c r="BZ104" s="221"/>
      <c r="CA104" s="221"/>
      <c r="CB104" s="221"/>
      <c r="CC104" s="221"/>
      <c r="CD104" s="221"/>
      <c r="CE104" s="221"/>
      <c r="CF104" s="221"/>
      <c r="CG104" s="221"/>
      <c r="CH104" s="221"/>
      <c r="CI104" s="221"/>
      <c r="CJ104" s="221"/>
      <c r="CK104" s="221"/>
      <c r="CL104" s="221"/>
      <c r="CM104" s="221"/>
      <c r="CN104" s="221"/>
      <c r="CO104" s="221"/>
      <c r="CP104" s="221"/>
      <c r="CQ104" s="221"/>
      <c r="CR104" s="221"/>
      <c r="CS104" s="221"/>
      <c r="CT104" s="221"/>
      <c r="CU104" s="221"/>
      <c r="CV104" s="221"/>
      <c r="CW104" s="221"/>
      <c r="CX104" s="221"/>
      <c r="CY104" s="221"/>
      <c r="CZ104" s="221"/>
      <c r="DA104" s="221"/>
      <c r="DB104" s="221"/>
      <c r="DC104" s="221"/>
      <c r="DD104" s="221"/>
      <c r="DE104" s="221"/>
      <c r="DF104" s="221"/>
      <c r="DG104" s="221"/>
      <c r="DH104" s="221"/>
      <c r="DI104" s="221"/>
      <c r="DJ104" s="221"/>
      <c r="DK104" s="221"/>
      <c r="DL104" s="221"/>
      <c r="DM104" s="221"/>
      <c r="DN104" s="221"/>
      <c r="DO104" s="221"/>
      <c r="DP104" s="221"/>
      <c r="DQ104" s="221"/>
    </row>
    <row r="105" spans="2:121" s="68" customFormat="1" ht="89.25" customHeight="1" hidden="1" thickBot="1">
      <c r="B105" s="330">
        <v>7</v>
      </c>
      <c r="C105" s="331" t="s">
        <v>86</v>
      </c>
      <c r="D105" s="325" t="s">
        <v>168</v>
      </c>
      <c r="E105" s="107" t="s">
        <v>176</v>
      </c>
      <c r="F105" s="81" t="s">
        <v>62</v>
      </c>
      <c r="G105" s="97"/>
      <c r="H105" s="97"/>
      <c r="I105" s="97">
        <f t="shared" si="10"/>
        <v>0</v>
      </c>
      <c r="J105" s="97"/>
      <c r="K105" s="105">
        <f t="shared" si="9"/>
        <v>0</v>
      </c>
      <c r="L105" s="99"/>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c r="BP105" s="58"/>
      <c r="BQ105" s="58"/>
      <c r="BR105" s="58"/>
      <c r="BS105" s="58"/>
      <c r="BT105" s="58"/>
      <c r="BU105" s="58"/>
      <c r="BV105" s="58"/>
      <c r="BW105" s="58"/>
      <c r="BX105" s="58"/>
      <c r="BY105" s="58"/>
      <c r="BZ105" s="58"/>
      <c r="CA105" s="58"/>
      <c r="CB105" s="58"/>
      <c r="CC105" s="58"/>
      <c r="CD105" s="58"/>
      <c r="CE105" s="58"/>
      <c r="CF105" s="58"/>
      <c r="CG105" s="58"/>
      <c r="CH105" s="58"/>
      <c r="CI105" s="58"/>
      <c r="CJ105" s="58"/>
      <c r="CK105" s="58"/>
      <c r="CL105" s="58"/>
      <c r="CM105" s="58"/>
      <c r="CN105" s="58"/>
      <c r="CO105" s="58"/>
      <c r="CP105" s="58"/>
      <c r="CQ105" s="58"/>
      <c r="CR105" s="58"/>
      <c r="CS105" s="58"/>
      <c r="CT105" s="58"/>
      <c r="CU105" s="58"/>
      <c r="CV105" s="58"/>
      <c r="CW105" s="58"/>
      <c r="CX105" s="58"/>
      <c r="CY105" s="58"/>
      <c r="CZ105" s="58"/>
      <c r="DA105" s="58"/>
      <c r="DB105" s="58"/>
      <c r="DC105" s="58"/>
      <c r="DD105" s="58"/>
      <c r="DE105" s="58"/>
      <c r="DF105" s="58"/>
      <c r="DG105" s="58"/>
      <c r="DH105" s="58"/>
      <c r="DI105" s="58"/>
      <c r="DJ105" s="58"/>
      <c r="DK105" s="58"/>
      <c r="DL105" s="58"/>
      <c r="DM105" s="58"/>
      <c r="DN105" s="58"/>
      <c r="DO105" s="58"/>
      <c r="DP105" s="58"/>
      <c r="DQ105" s="58"/>
    </row>
    <row r="106" spans="2:121" ht="29.25" customHeight="1" hidden="1" thickBot="1">
      <c r="B106" s="321"/>
      <c r="C106" s="321"/>
      <c r="D106" s="321"/>
      <c r="E106" s="103" t="s">
        <v>169</v>
      </c>
      <c r="F106" s="104" t="s">
        <v>62</v>
      </c>
      <c r="G106" s="105"/>
      <c r="H106" s="105"/>
      <c r="I106" s="105">
        <f t="shared" si="10"/>
        <v>0</v>
      </c>
      <c r="J106" s="105"/>
      <c r="K106" s="105">
        <f t="shared" si="9"/>
        <v>0</v>
      </c>
      <c r="L106" s="173"/>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9"/>
      <c r="BR106" s="59"/>
      <c r="BS106" s="59"/>
      <c r="BT106" s="59"/>
      <c r="BU106" s="59"/>
      <c r="BV106" s="59"/>
      <c r="BW106" s="59"/>
      <c r="BX106" s="59"/>
      <c r="BY106" s="59"/>
      <c r="BZ106" s="59"/>
      <c r="CA106" s="59"/>
      <c r="CB106" s="59"/>
      <c r="CC106" s="59"/>
      <c r="CD106" s="59"/>
      <c r="CE106" s="59"/>
      <c r="CF106" s="59"/>
      <c r="CG106" s="59"/>
      <c r="CH106" s="59"/>
      <c r="CI106" s="59"/>
      <c r="CJ106" s="59"/>
      <c r="CK106" s="59"/>
      <c r="CL106" s="59"/>
      <c r="CM106" s="59"/>
      <c r="CN106" s="59"/>
      <c r="CO106" s="59"/>
      <c r="CP106" s="59"/>
      <c r="CQ106" s="59"/>
      <c r="CR106" s="59"/>
      <c r="CS106" s="59"/>
      <c r="CT106" s="59"/>
      <c r="CU106" s="59"/>
      <c r="CV106" s="59"/>
      <c r="CW106" s="59"/>
      <c r="CX106" s="59"/>
      <c r="CY106" s="59"/>
      <c r="CZ106" s="59"/>
      <c r="DA106" s="59"/>
      <c r="DB106" s="59"/>
      <c r="DC106" s="59"/>
      <c r="DD106" s="59"/>
      <c r="DE106" s="59"/>
      <c r="DF106" s="59"/>
      <c r="DG106" s="59"/>
      <c r="DH106" s="59"/>
      <c r="DI106" s="59"/>
      <c r="DJ106" s="59"/>
      <c r="DK106" s="59"/>
      <c r="DL106" s="59"/>
      <c r="DM106" s="59"/>
      <c r="DN106" s="59"/>
      <c r="DO106" s="59"/>
      <c r="DP106" s="59"/>
      <c r="DQ106" s="59"/>
    </row>
    <row r="107" spans="2:121" ht="25.5" customHeight="1" hidden="1" thickBot="1">
      <c r="B107" s="321"/>
      <c r="C107" s="321"/>
      <c r="D107" s="321"/>
      <c r="E107" s="103" t="s">
        <v>170</v>
      </c>
      <c r="F107" s="104" t="s">
        <v>62</v>
      </c>
      <c r="G107" s="105"/>
      <c r="H107" s="105"/>
      <c r="I107" s="105">
        <f t="shared" si="10"/>
        <v>0</v>
      </c>
      <c r="J107" s="105"/>
      <c r="K107" s="105">
        <f t="shared" si="9"/>
        <v>0</v>
      </c>
      <c r="L107" s="173"/>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59"/>
      <c r="BH107" s="59"/>
      <c r="BI107" s="59"/>
      <c r="BJ107" s="59"/>
      <c r="BK107" s="59"/>
      <c r="BL107" s="59"/>
      <c r="BM107" s="59"/>
      <c r="BN107" s="59"/>
      <c r="BO107" s="59"/>
      <c r="BP107" s="59"/>
      <c r="BQ107" s="59"/>
      <c r="BR107" s="59"/>
      <c r="BS107" s="59"/>
      <c r="BT107" s="59"/>
      <c r="BU107" s="59"/>
      <c r="BV107" s="59"/>
      <c r="BW107" s="59"/>
      <c r="BX107" s="59"/>
      <c r="BY107" s="59"/>
      <c r="BZ107" s="59"/>
      <c r="CA107" s="59"/>
      <c r="CB107" s="59"/>
      <c r="CC107" s="59"/>
      <c r="CD107" s="59"/>
      <c r="CE107" s="59"/>
      <c r="CF107" s="59"/>
      <c r="CG107" s="59"/>
      <c r="CH107" s="59"/>
      <c r="CI107" s="59"/>
      <c r="CJ107" s="59"/>
      <c r="CK107" s="59"/>
      <c r="CL107" s="59"/>
      <c r="CM107" s="59"/>
      <c r="CN107" s="59"/>
      <c r="CO107" s="59"/>
      <c r="CP107" s="59"/>
      <c r="CQ107" s="59"/>
      <c r="CR107" s="59"/>
      <c r="CS107" s="59"/>
      <c r="CT107" s="59"/>
      <c r="CU107" s="59"/>
      <c r="CV107" s="59"/>
      <c r="CW107" s="59"/>
      <c r="CX107" s="59"/>
      <c r="CY107" s="59"/>
      <c r="CZ107" s="59"/>
      <c r="DA107" s="59"/>
      <c r="DB107" s="59"/>
      <c r="DC107" s="59"/>
      <c r="DD107" s="59"/>
      <c r="DE107" s="59"/>
      <c r="DF107" s="59"/>
      <c r="DG107" s="59"/>
      <c r="DH107" s="59"/>
      <c r="DI107" s="59"/>
      <c r="DJ107" s="59"/>
      <c r="DK107" s="59"/>
      <c r="DL107" s="59"/>
      <c r="DM107" s="59"/>
      <c r="DN107" s="59"/>
      <c r="DO107" s="59"/>
      <c r="DP107" s="59"/>
      <c r="DQ107" s="59"/>
    </row>
    <row r="108" spans="2:121" ht="36.75" customHeight="1" hidden="1" thickBot="1">
      <c r="B108" s="321"/>
      <c r="C108" s="321"/>
      <c r="D108" s="321"/>
      <c r="E108" s="103" t="s">
        <v>171</v>
      </c>
      <c r="F108" s="104" t="s">
        <v>62</v>
      </c>
      <c r="G108" s="105"/>
      <c r="H108" s="105"/>
      <c r="I108" s="105">
        <f t="shared" si="10"/>
        <v>0</v>
      </c>
      <c r="J108" s="105"/>
      <c r="K108" s="105">
        <f t="shared" si="9"/>
        <v>0</v>
      </c>
      <c r="L108" s="173"/>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c r="BO108" s="59"/>
      <c r="BP108" s="59"/>
      <c r="BQ108" s="59"/>
      <c r="BR108" s="59"/>
      <c r="BS108" s="59"/>
      <c r="BT108" s="59"/>
      <c r="BU108" s="59"/>
      <c r="BV108" s="59"/>
      <c r="BW108" s="59"/>
      <c r="BX108" s="59"/>
      <c r="BY108" s="59"/>
      <c r="BZ108" s="59"/>
      <c r="CA108" s="59"/>
      <c r="CB108" s="59"/>
      <c r="CC108" s="59"/>
      <c r="CD108" s="59"/>
      <c r="CE108" s="59"/>
      <c r="CF108" s="59"/>
      <c r="CG108" s="59"/>
      <c r="CH108" s="59"/>
      <c r="CI108" s="59"/>
      <c r="CJ108" s="59"/>
      <c r="CK108" s="59"/>
      <c r="CL108" s="59"/>
      <c r="CM108" s="59"/>
      <c r="CN108" s="59"/>
      <c r="CO108" s="59"/>
      <c r="CP108" s="59"/>
      <c r="CQ108" s="59"/>
      <c r="CR108" s="59"/>
      <c r="CS108" s="59"/>
      <c r="CT108" s="59"/>
      <c r="CU108" s="59"/>
      <c r="CV108" s="59"/>
      <c r="CW108" s="59"/>
      <c r="CX108" s="59"/>
      <c r="CY108" s="59"/>
      <c r="CZ108" s="59"/>
      <c r="DA108" s="59"/>
      <c r="DB108" s="59"/>
      <c r="DC108" s="59"/>
      <c r="DD108" s="59"/>
      <c r="DE108" s="59"/>
      <c r="DF108" s="59"/>
      <c r="DG108" s="59"/>
      <c r="DH108" s="59"/>
      <c r="DI108" s="59"/>
      <c r="DJ108" s="59"/>
      <c r="DK108" s="59"/>
      <c r="DL108" s="59"/>
      <c r="DM108" s="59"/>
      <c r="DN108" s="59"/>
      <c r="DO108" s="59"/>
      <c r="DP108" s="59"/>
      <c r="DQ108" s="59"/>
    </row>
    <row r="109" spans="2:121" ht="45.75" customHeight="1" hidden="1" thickBot="1">
      <c r="B109" s="321"/>
      <c r="C109" s="321"/>
      <c r="D109" s="321"/>
      <c r="E109" s="103" t="s">
        <v>172</v>
      </c>
      <c r="F109" s="104" t="s">
        <v>62</v>
      </c>
      <c r="G109" s="105"/>
      <c r="H109" s="105"/>
      <c r="I109" s="105">
        <f t="shared" si="10"/>
        <v>0</v>
      </c>
      <c r="J109" s="105"/>
      <c r="K109" s="105">
        <f t="shared" si="9"/>
        <v>0</v>
      </c>
      <c r="L109" s="173"/>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c r="BT109" s="59"/>
      <c r="BU109" s="59"/>
      <c r="BV109" s="59"/>
      <c r="BW109" s="59"/>
      <c r="BX109" s="59"/>
      <c r="BY109" s="59"/>
      <c r="BZ109" s="59"/>
      <c r="CA109" s="59"/>
      <c r="CB109" s="59"/>
      <c r="CC109" s="59"/>
      <c r="CD109" s="59"/>
      <c r="CE109" s="59"/>
      <c r="CF109" s="59"/>
      <c r="CG109" s="59"/>
      <c r="CH109" s="59"/>
      <c r="CI109" s="59"/>
      <c r="CJ109" s="59"/>
      <c r="CK109" s="59"/>
      <c r="CL109" s="59"/>
      <c r="CM109" s="59"/>
      <c r="CN109" s="59"/>
      <c r="CO109" s="59"/>
      <c r="CP109" s="59"/>
      <c r="CQ109" s="59"/>
      <c r="CR109" s="59"/>
      <c r="CS109" s="59"/>
      <c r="CT109" s="59"/>
      <c r="CU109" s="59"/>
      <c r="CV109" s="59"/>
      <c r="CW109" s="59"/>
      <c r="CX109" s="59"/>
      <c r="CY109" s="59"/>
      <c r="CZ109" s="59"/>
      <c r="DA109" s="59"/>
      <c r="DB109" s="59"/>
      <c r="DC109" s="59"/>
      <c r="DD109" s="59"/>
      <c r="DE109" s="59"/>
      <c r="DF109" s="59"/>
      <c r="DG109" s="59"/>
      <c r="DH109" s="59"/>
      <c r="DI109" s="59"/>
      <c r="DJ109" s="59"/>
      <c r="DK109" s="59"/>
      <c r="DL109" s="59"/>
      <c r="DM109" s="59"/>
      <c r="DN109" s="59"/>
      <c r="DO109" s="59"/>
      <c r="DP109" s="59"/>
      <c r="DQ109" s="59"/>
    </row>
    <row r="110" spans="2:121" ht="59.25" customHeight="1" hidden="1" thickBot="1">
      <c r="B110" s="321"/>
      <c r="C110" s="321"/>
      <c r="D110" s="321"/>
      <c r="E110" s="103" t="s">
        <v>173</v>
      </c>
      <c r="F110" s="104" t="s">
        <v>62</v>
      </c>
      <c r="G110" s="105"/>
      <c r="H110" s="105"/>
      <c r="I110" s="105">
        <f t="shared" si="10"/>
        <v>0</v>
      </c>
      <c r="J110" s="105"/>
      <c r="K110" s="105">
        <f t="shared" si="9"/>
        <v>0</v>
      </c>
      <c r="L110" s="173"/>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c r="BH110" s="59"/>
      <c r="BI110" s="59"/>
      <c r="BJ110" s="59"/>
      <c r="BK110" s="59"/>
      <c r="BL110" s="59"/>
      <c r="BM110" s="59"/>
      <c r="BN110" s="59"/>
      <c r="BO110" s="59"/>
      <c r="BP110" s="59"/>
      <c r="BQ110" s="59"/>
      <c r="BR110" s="59"/>
      <c r="BS110" s="59"/>
      <c r="BT110" s="59"/>
      <c r="BU110" s="59"/>
      <c r="BV110" s="59"/>
      <c r="BW110" s="59"/>
      <c r="BX110" s="59"/>
      <c r="BY110" s="59"/>
      <c r="BZ110" s="59"/>
      <c r="CA110" s="59"/>
      <c r="CB110" s="59"/>
      <c r="CC110" s="59"/>
      <c r="CD110" s="59"/>
      <c r="CE110" s="59"/>
      <c r="CF110" s="59"/>
      <c r="CG110" s="59"/>
      <c r="CH110" s="59"/>
      <c r="CI110" s="59"/>
      <c r="CJ110" s="59"/>
      <c r="CK110" s="59"/>
      <c r="CL110" s="59"/>
      <c r="CM110" s="59"/>
      <c r="CN110" s="59"/>
      <c r="CO110" s="59"/>
      <c r="CP110" s="59"/>
      <c r="CQ110" s="59"/>
      <c r="CR110" s="59"/>
      <c r="CS110" s="59"/>
      <c r="CT110" s="59"/>
      <c r="CU110" s="59"/>
      <c r="CV110" s="59"/>
      <c r="CW110" s="59"/>
      <c r="CX110" s="59"/>
      <c r="CY110" s="59"/>
      <c r="CZ110" s="59"/>
      <c r="DA110" s="59"/>
      <c r="DB110" s="59"/>
      <c r="DC110" s="59"/>
      <c r="DD110" s="59"/>
      <c r="DE110" s="59"/>
      <c r="DF110" s="59"/>
      <c r="DG110" s="59"/>
      <c r="DH110" s="59"/>
      <c r="DI110" s="59"/>
      <c r="DJ110" s="59"/>
      <c r="DK110" s="59"/>
      <c r="DL110" s="59"/>
      <c r="DM110" s="59"/>
      <c r="DN110" s="59"/>
      <c r="DO110" s="59"/>
      <c r="DP110" s="59"/>
      <c r="DQ110" s="59"/>
    </row>
    <row r="111" spans="2:121" ht="51.75" customHeight="1" hidden="1" thickBot="1">
      <c r="B111" s="321"/>
      <c r="C111" s="321"/>
      <c r="D111" s="321"/>
      <c r="E111" s="103" t="s">
        <v>175</v>
      </c>
      <c r="F111" s="104" t="s">
        <v>62</v>
      </c>
      <c r="G111" s="105"/>
      <c r="H111" s="105"/>
      <c r="I111" s="105">
        <f t="shared" si="10"/>
        <v>0</v>
      </c>
      <c r="J111" s="105"/>
      <c r="K111" s="105">
        <f t="shared" si="9"/>
        <v>0</v>
      </c>
      <c r="L111" s="173"/>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c r="BH111" s="59"/>
      <c r="BI111" s="59"/>
      <c r="BJ111" s="59"/>
      <c r="BK111" s="59"/>
      <c r="BL111" s="59"/>
      <c r="BM111" s="59"/>
      <c r="BN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CM111" s="59"/>
      <c r="CN111" s="59"/>
      <c r="CO111" s="59"/>
      <c r="CP111" s="59"/>
      <c r="CQ111" s="59"/>
      <c r="CR111" s="59"/>
      <c r="CS111" s="59"/>
      <c r="CT111" s="59"/>
      <c r="CU111" s="59"/>
      <c r="CV111" s="59"/>
      <c r="CW111" s="59"/>
      <c r="CX111" s="59"/>
      <c r="CY111" s="59"/>
      <c r="CZ111" s="59"/>
      <c r="DA111" s="59"/>
      <c r="DB111" s="59"/>
      <c r="DC111" s="59"/>
      <c r="DD111" s="59"/>
      <c r="DE111" s="59"/>
      <c r="DF111" s="59"/>
      <c r="DG111" s="59"/>
      <c r="DH111" s="59"/>
      <c r="DI111" s="59"/>
      <c r="DJ111" s="59"/>
      <c r="DK111" s="59"/>
      <c r="DL111" s="59"/>
      <c r="DM111" s="59"/>
      <c r="DN111" s="59"/>
      <c r="DO111" s="59"/>
      <c r="DP111" s="59"/>
      <c r="DQ111" s="59"/>
    </row>
    <row r="112" spans="2:121" ht="48" customHeight="1" hidden="1" thickBot="1">
      <c r="B112" s="321"/>
      <c r="C112" s="321"/>
      <c r="D112" s="321"/>
      <c r="E112" s="108" t="s">
        <v>174</v>
      </c>
      <c r="F112" s="104" t="s">
        <v>62</v>
      </c>
      <c r="G112" s="105"/>
      <c r="H112" s="105"/>
      <c r="I112" s="105">
        <f t="shared" si="10"/>
        <v>0</v>
      </c>
      <c r="J112" s="105"/>
      <c r="K112" s="105">
        <f t="shared" si="9"/>
        <v>0</v>
      </c>
      <c r="L112" s="173"/>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c r="BG112" s="59"/>
      <c r="BH112" s="59"/>
      <c r="BI112" s="59"/>
      <c r="BJ112" s="59"/>
      <c r="BK112" s="59"/>
      <c r="BL112" s="59"/>
      <c r="BM112" s="59"/>
      <c r="BN112" s="59"/>
      <c r="BO112" s="59"/>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CM112" s="59"/>
      <c r="CN112" s="59"/>
      <c r="CO112" s="59"/>
      <c r="CP112" s="59"/>
      <c r="CQ112" s="59"/>
      <c r="CR112" s="59"/>
      <c r="CS112" s="59"/>
      <c r="CT112" s="59"/>
      <c r="CU112" s="59"/>
      <c r="CV112" s="59"/>
      <c r="CW112" s="59"/>
      <c r="CX112" s="59"/>
      <c r="CY112" s="59"/>
      <c r="CZ112" s="59"/>
      <c r="DA112" s="59"/>
      <c r="DB112" s="59"/>
      <c r="DC112" s="59"/>
      <c r="DD112" s="59"/>
      <c r="DE112" s="59"/>
      <c r="DF112" s="59"/>
      <c r="DG112" s="59"/>
      <c r="DH112" s="59"/>
      <c r="DI112" s="59"/>
      <c r="DJ112" s="59"/>
      <c r="DK112" s="59"/>
      <c r="DL112" s="59"/>
      <c r="DM112" s="59"/>
      <c r="DN112" s="59"/>
      <c r="DO112" s="59"/>
      <c r="DP112" s="59"/>
      <c r="DQ112" s="59"/>
    </row>
    <row r="113" spans="2:121" s="79" customFormat="1" ht="115.5" customHeight="1" hidden="1">
      <c r="B113" s="139">
        <v>6</v>
      </c>
      <c r="C113" s="173" t="s">
        <v>113</v>
      </c>
      <c r="D113" s="173" t="s">
        <v>238</v>
      </c>
      <c r="E113" s="157" t="s">
        <v>203</v>
      </c>
      <c r="F113" s="158" t="s">
        <v>62</v>
      </c>
      <c r="G113" s="113"/>
      <c r="H113" s="113"/>
      <c r="I113" s="113">
        <f t="shared" si="10"/>
        <v>0</v>
      </c>
      <c r="J113" s="113"/>
      <c r="K113" s="105">
        <f t="shared" si="9"/>
        <v>0</v>
      </c>
      <c r="L113" s="13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c r="AK113" s="159"/>
      <c r="AL113" s="159"/>
      <c r="AM113" s="159"/>
      <c r="AN113" s="159"/>
      <c r="AO113" s="159"/>
      <c r="AP113" s="159"/>
      <c r="AQ113" s="159"/>
      <c r="AR113" s="159"/>
      <c r="AS113" s="159"/>
      <c r="AT113" s="159"/>
      <c r="AU113" s="159"/>
      <c r="AV113" s="159"/>
      <c r="AW113" s="159"/>
      <c r="AX113" s="159"/>
      <c r="AY113" s="159"/>
      <c r="AZ113" s="159"/>
      <c r="BA113" s="159"/>
      <c r="BB113" s="159"/>
      <c r="BC113" s="159"/>
      <c r="BD113" s="159"/>
      <c r="BE113" s="159"/>
      <c r="BF113" s="159"/>
      <c r="BG113" s="159"/>
      <c r="BH113" s="159"/>
      <c r="BI113" s="159"/>
      <c r="BJ113" s="159"/>
      <c r="BK113" s="159"/>
      <c r="BL113" s="159"/>
      <c r="BM113" s="159"/>
      <c r="BN113" s="159"/>
      <c r="BO113" s="159"/>
      <c r="BP113" s="159"/>
      <c r="BQ113" s="159"/>
      <c r="BR113" s="159"/>
      <c r="BS113" s="159"/>
      <c r="BT113" s="159"/>
      <c r="BU113" s="159"/>
      <c r="BV113" s="159"/>
      <c r="BW113" s="159"/>
      <c r="BX113" s="159"/>
      <c r="BY113" s="159"/>
      <c r="BZ113" s="159"/>
      <c r="CA113" s="159"/>
      <c r="CB113" s="159"/>
      <c r="CC113" s="159"/>
      <c r="CD113" s="159"/>
      <c r="CE113" s="159"/>
      <c r="CF113" s="159"/>
      <c r="CG113" s="159"/>
      <c r="CH113" s="159"/>
      <c r="CI113" s="159"/>
      <c r="CJ113" s="159"/>
      <c r="CK113" s="159"/>
      <c r="CL113" s="159"/>
      <c r="CM113" s="159"/>
      <c r="CN113" s="159"/>
      <c r="CO113" s="159"/>
      <c r="CP113" s="159"/>
      <c r="CQ113" s="159"/>
      <c r="CR113" s="159"/>
      <c r="CS113" s="159"/>
      <c r="CT113" s="159"/>
      <c r="CU113" s="159"/>
      <c r="CV113" s="159"/>
      <c r="CW113" s="159"/>
      <c r="CX113" s="159"/>
      <c r="CY113" s="159"/>
      <c r="CZ113" s="159"/>
      <c r="DA113" s="159"/>
      <c r="DB113" s="159"/>
      <c r="DC113" s="159"/>
      <c r="DD113" s="159"/>
      <c r="DE113" s="159"/>
      <c r="DF113" s="159"/>
      <c r="DG113" s="159"/>
      <c r="DH113" s="159"/>
      <c r="DI113" s="159"/>
      <c r="DJ113" s="159"/>
      <c r="DK113" s="159"/>
      <c r="DL113" s="159"/>
      <c r="DM113" s="159"/>
      <c r="DN113" s="159"/>
      <c r="DO113" s="159"/>
      <c r="DP113" s="159"/>
      <c r="DQ113" s="159"/>
    </row>
    <row r="114" spans="2:121" ht="39.75" customHeight="1">
      <c r="B114" s="346" t="s">
        <v>84</v>
      </c>
      <c r="C114" s="275"/>
      <c r="D114" s="275"/>
      <c r="E114" s="275"/>
      <c r="F114" s="276"/>
      <c r="G114" s="195">
        <f>G85+G101+G102+G103+G104+G113</f>
        <v>27411067</v>
      </c>
      <c r="H114" s="195">
        <f>H85+H101+H102+H103+H104+H113</f>
        <v>4343083</v>
      </c>
      <c r="I114" s="195">
        <f>I85+I101+I102+I103+I104+I113</f>
        <v>23067984</v>
      </c>
      <c r="J114" s="195">
        <f>J85+J101+J102+J103+J104+J113</f>
        <v>196199</v>
      </c>
      <c r="K114" s="195">
        <f>K85+K101+K102+K103+K104+K113</f>
        <v>4146884</v>
      </c>
      <c r="L114" s="196" t="s">
        <v>189</v>
      </c>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row>
    <row r="115" spans="2:121" ht="54.75" customHeight="1">
      <c r="B115" s="283" t="s">
        <v>306</v>
      </c>
      <c r="C115" s="284"/>
      <c r="D115" s="284"/>
      <c r="E115" s="284"/>
      <c r="F115" s="284"/>
      <c r="G115" s="284"/>
      <c r="H115" s="285"/>
      <c r="I115" s="285"/>
      <c r="J115" s="286"/>
      <c r="K115" s="286"/>
      <c r="L115" s="287"/>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row>
    <row r="116" spans="2:121" s="68" customFormat="1" ht="96.75" customHeight="1">
      <c r="B116" s="91">
        <v>1</v>
      </c>
      <c r="C116" s="109" t="s">
        <v>181</v>
      </c>
      <c r="D116" s="291" t="s">
        <v>307</v>
      </c>
      <c r="E116" s="92" t="s">
        <v>103</v>
      </c>
      <c r="F116" s="93" t="s">
        <v>63</v>
      </c>
      <c r="G116" s="217">
        <f>SUM(G117:G133)</f>
        <v>9539100</v>
      </c>
      <c r="H116" s="217">
        <f>SUM(H117:H133)</f>
        <v>3176000</v>
      </c>
      <c r="I116" s="217">
        <f aca="true" t="shared" si="11" ref="I116:I135">G116-H116</f>
        <v>6363100</v>
      </c>
      <c r="J116" s="217">
        <f>SUM(J117:J133)</f>
        <v>365606</v>
      </c>
      <c r="K116" s="217">
        <f>SUM(K117:K132)</f>
        <v>2363794</v>
      </c>
      <c r="L116" s="95" t="s">
        <v>189</v>
      </c>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c r="BO116" s="58"/>
      <c r="BP116" s="58"/>
      <c r="BQ116" s="58"/>
      <c r="BR116" s="58"/>
      <c r="BS116" s="58"/>
      <c r="BT116" s="58"/>
      <c r="BU116" s="58"/>
      <c r="BV116" s="58"/>
      <c r="BW116" s="58"/>
      <c r="BX116" s="58"/>
      <c r="BY116" s="58"/>
      <c r="BZ116" s="58"/>
      <c r="CA116" s="58"/>
      <c r="CB116" s="58"/>
      <c r="CC116" s="58"/>
      <c r="CD116" s="58"/>
      <c r="CE116" s="58"/>
      <c r="CF116" s="58"/>
      <c r="CG116" s="58"/>
      <c r="CH116" s="58"/>
      <c r="CI116" s="58"/>
      <c r="CJ116" s="58"/>
      <c r="CK116" s="58"/>
      <c r="CL116" s="58"/>
      <c r="CM116" s="58"/>
      <c r="CN116" s="58"/>
      <c r="CO116" s="58"/>
      <c r="CP116" s="58"/>
      <c r="CQ116" s="58"/>
      <c r="CR116" s="58"/>
      <c r="CS116" s="58"/>
      <c r="CT116" s="58"/>
      <c r="CU116" s="58"/>
      <c r="CV116" s="58"/>
      <c r="CW116" s="58"/>
      <c r="CX116" s="58"/>
      <c r="CY116" s="58"/>
      <c r="CZ116" s="58"/>
      <c r="DA116" s="58"/>
      <c r="DB116" s="58"/>
      <c r="DC116" s="58"/>
      <c r="DD116" s="58"/>
      <c r="DE116" s="58"/>
      <c r="DF116" s="58"/>
      <c r="DG116" s="58"/>
      <c r="DH116" s="58"/>
      <c r="DI116" s="58"/>
      <c r="DJ116" s="58"/>
      <c r="DK116" s="58"/>
      <c r="DL116" s="58"/>
      <c r="DM116" s="58"/>
      <c r="DN116" s="58"/>
      <c r="DO116" s="58"/>
      <c r="DP116" s="58"/>
      <c r="DQ116" s="58"/>
    </row>
    <row r="117" spans="2:121" s="216" customFormat="1" ht="120" customHeight="1">
      <c r="B117" s="160" t="s">
        <v>120</v>
      </c>
      <c r="C117" s="75" t="s">
        <v>182</v>
      </c>
      <c r="D117" s="327"/>
      <c r="E117" s="96" t="s">
        <v>78</v>
      </c>
      <c r="F117" s="75" t="s">
        <v>63</v>
      </c>
      <c r="G117" s="78">
        <v>370000</v>
      </c>
      <c r="H117" s="78">
        <v>250000</v>
      </c>
      <c r="I117" s="78">
        <f t="shared" si="11"/>
        <v>120000</v>
      </c>
      <c r="J117" s="78">
        <v>39200</v>
      </c>
      <c r="K117" s="105">
        <f aca="true" t="shared" si="12" ref="K117:K135">H117-J117</f>
        <v>210800</v>
      </c>
      <c r="L117" s="263" t="s">
        <v>335</v>
      </c>
      <c r="M117" s="215"/>
      <c r="N117" s="215"/>
      <c r="O117" s="215"/>
      <c r="P117" s="215"/>
      <c r="Q117" s="215"/>
      <c r="R117" s="215"/>
      <c r="S117" s="215"/>
      <c r="T117" s="215"/>
      <c r="U117" s="215"/>
      <c r="V117" s="215"/>
      <c r="W117" s="215"/>
      <c r="X117" s="215"/>
      <c r="Y117" s="215"/>
      <c r="Z117" s="215"/>
      <c r="AA117" s="215"/>
      <c r="AB117" s="215"/>
      <c r="AC117" s="215"/>
      <c r="AD117" s="215"/>
      <c r="AE117" s="215"/>
      <c r="AF117" s="215"/>
      <c r="AG117" s="215"/>
      <c r="AH117" s="215"/>
      <c r="AI117" s="215"/>
      <c r="AJ117" s="215"/>
      <c r="AK117" s="215"/>
      <c r="AL117" s="215"/>
      <c r="AM117" s="215"/>
      <c r="AN117" s="215"/>
      <c r="AO117" s="215"/>
      <c r="AP117" s="215"/>
      <c r="AQ117" s="215"/>
      <c r="AR117" s="215"/>
      <c r="AS117" s="215"/>
      <c r="AT117" s="215"/>
      <c r="AU117" s="215"/>
      <c r="AV117" s="215"/>
      <c r="AW117" s="215"/>
      <c r="AX117" s="215"/>
      <c r="AY117" s="215"/>
      <c r="AZ117" s="215"/>
      <c r="BA117" s="215"/>
      <c r="BB117" s="215"/>
      <c r="BC117" s="215"/>
      <c r="BD117" s="215"/>
      <c r="BE117" s="215"/>
      <c r="BF117" s="215"/>
      <c r="BG117" s="215"/>
      <c r="BH117" s="215"/>
      <c r="BI117" s="215"/>
      <c r="BJ117" s="215"/>
      <c r="BK117" s="215"/>
      <c r="BL117" s="215"/>
      <c r="BM117" s="215"/>
      <c r="BN117" s="215"/>
      <c r="BO117" s="215"/>
      <c r="BP117" s="215"/>
      <c r="BQ117" s="215"/>
      <c r="BR117" s="215"/>
      <c r="BS117" s="215"/>
      <c r="BT117" s="215"/>
      <c r="BU117" s="215"/>
      <c r="BV117" s="215"/>
      <c r="BW117" s="215"/>
      <c r="BX117" s="215"/>
      <c r="BY117" s="215"/>
      <c r="BZ117" s="215"/>
      <c r="CA117" s="215"/>
      <c r="CB117" s="215"/>
      <c r="CC117" s="215"/>
      <c r="CD117" s="215"/>
      <c r="CE117" s="215"/>
      <c r="CF117" s="215"/>
      <c r="CG117" s="215"/>
      <c r="CH117" s="215"/>
      <c r="CI117" s="215"/>
      <c r="CJ117" s="215"/>
      <c r="CK117" s="215"/>
      <c r="CL117" s="215"/>
      <c r="CM117" s="215"/>
      <c r="CN117" s="215"/>
      <c r="CO117" s="215"/>
      <c r="CP117" s="215"/>
      <c r="CQ117" s="215"/>
      <c r="CR117" s="215"/>
      <c r="CS117" s="215"/>
      <c r="CT117" s="215"/>
      <c r="CU117" s="215"/>
      <c r="CV117" s="215"/>
      <c r="CW117" s="215"/>
      <c r="CX117" s="215"/>
      <c r="CY117" s="215"/>
      <c r="CZ117" s="215"/>
      <c r="DA117" s="215"/>
      <c r="DB117" s="215"/>
      <c r="DC117" s="215"/>
      <c r="DD117" s="215"/>
      <c r="DE117" s="215"/>
      <c r="DF117" s="215"/>
      <c r="DG117" s="215"/>
      <c r="DH117" s="215"/>
      <c r="DI117" s="215"/>
      <c r="DJ117" s="215"/>
      <c r="DK117" s="215"/>
      <c r="DL117" s="215"/>
      <c r="DM117" s="215"/>
      <c r="DN117" s="215"/>
      <c r="DO117" s="215"/>
      <c r="DP117" s="215"/>
      <c r="DQ117" s="215"/>
    </row>
    <row r="118" spans="2:121" s="216" customFormat="1" ht="145.5" customHeight="1">
      <c r="B118" s="160" t="s">
        <v>121</v>
      </c>
      <c r="C118" s="241" t="s">
        <v>320</v>
      </c>
      <c r="D118" s="327"/>
      <c r="E118" s="96" t="s">
        <v>78</v>
      </c>
      <c r="F118" s="75" t="s">
        <v>63</v>
      </c>
      <c r="G118" s="78">
        <v>500000</v>
      </c>
      <c r="H118" s="78">
        <v>252000</v>
      </c>
      <c r="I118" s="78">
        <f t="shared" si="11"/>
        <v>248000</v>
      </c>
      <c r="J118" s="78">
        <v>53300</v>
      </c>
      <c r="K118" s="105">
        <f t="shared" si="12"/>
        <v>198700</v>
      </c>
      <c r="L118" s="263" t="s">
        <v>336</v>
      </c>
      <c r="M118" s="215"/>
      <c r="N118" s="215"/>
      <c r="O118" s="215"/>
      <c r="P118" s="215"/>
      <c r="Q118" s="215"/>
      <c r="R118" s="215"/>
      <c r="S118" s="215"/>
      <c r="T118" s="215"/>
      <c r="U118" s="215"/>
      <c r="V118" s="215"/>
      <c r="W118" s="215"/>
      <c r="X118" s="215"/>
      <c r="Y118" s="215"/>
      <c r="Z118" s="215"/>
      <c r="AA118" s="215"/>
      <c r="AB118" s="215"/>
      <c r="AC118" s="215"/>
      <c r="AD118" s="215"/>
      <c r="AE118" s="215"/>
      <c r="AF118" s="215"/>
      <c r="AG118" s="215"/>
      <c r="AH118" s="215"/>
      <c r="AI118" s="215"/>
      <c r="AJ118" s="215"/>
      <c r="AK118" s="215"/>
      <c r="AL118" s="215"/>
      <c r="AM118" s="215"/>
      <c r="AN118" s="215"/>
      <c r="AO118" s="215"/>
      <c r="AP118" s="215"/>
      <c r="AQ118" s="215"/>
      <c r="AR118" s="215"/>
      <c r="AS118" s="215"/>
      <c r="AT118" s="215"/>
      <c r="AU118" s="215"/>
      <c r="AV118" s="215"/>
      <c r="AW118" s="215"/>
      <c r="AX118" s="215"/>
      <c r="AY118" s="215"/>
      <c r="AZ118" s="215"/>
      <c r="BA118" s="215"/>
      <c r="BB118" s="215"/>
      <c r="BC118" s="215"/>
      <c r="BD118" s="215"/>
      <c r="BE118" s="215"/>
      <c r="BF118" s="215"/>
      <c r="BG118" s="215"/>
      <c r="BH118" s="215"/>
      <c r="BI118" s="215"/>
      <c r="BJ118" s="215"/>
      <c r="BK118" s="215"/>
      <c r="BL118" s="215"/>
      <c r="BM118" s="215"/>
      <c r="BN118" s="215"/>
      <c r="BO118" s="215"/>
      <c r="BP118" s="215"/>
      <c r="BQ118" s="215"/>
      <c r="BR118" s="215"/>
      <c r="BS118" s="215"/>
      <c r="BT118" s="215"/>
      <c r="BU118" s="215"/>
      <c r="BV118" s="215"/>
      <c r="BW118" s="215"/>
      <c r="BX118" s="215"/>
      <c r="BY118" s="215"/>
      <c r="BZ118" s="215"/>
      <c r="CA118" s="215"/>
      <c r="CB118" s="215"/>
      <c r="CC118" s="215"/>
      <c r="CD118" s="215"/>
      <c r="CE118" s="215"/>
      <c r="CF118" s="215"/>
      <c r="CG118" s="215"/>
      <c r="CH118" s="215"/>
      <c r="CI118" s="215"/>
      <c r="CJ118" s="215"/>
      <c r="CK118" s="215"/>
      <c r="CL118" s="215"/>
      <c r="CM118" s="215"/>
      <c r="CN118" s="215"/>
      <c r="CO118" s="215"/>
      <c r="CP118" s="215"/>
      <c r="CQ118" s="215"/>
      <c r="CR118" s="215"/>
      <c r="CS118" s="215"/>
      <c r="CT118" s="215"/>
      <c r="CU118" s="215"/>
      <c r="CV118" s="215"/>
      <c r="CW118" s="215"/>
      <c r="CX118" s="215"/>
      <c r="CY118" s="215"/>
      <c r="CZ118" s="215"/>
      <c r="DA118" s="215"/>
      <c r="DB118" s="215"/>
      <c r="DC118" s="215"/>
      <c r="DD118" s="215"/>
      <c r="DE118" s="215"/>
      <c r="DF118" s="215"/>
      <c r="DG118" s="215"/>
      <c r="DH118" s="215"/>
      <c r="DI118" s="215"/>
      <c r="DJ118" s="215"/>
      <c r="DK118" s="215"/>
      <c r="DL118" s="215"/>
      <c r="DM118" s="215"/>
      <c r="DN118" s="215"/>
      <c r="DO118" s="215"/>
      <c r="DP118" s="215"/>
      <c r="DQ118" s="215"/>
    </row>
    <row r="119" spans="2:121" s="216" customFormat="1" ht="182.25" customHeight="1">
      <c r="B119" s="160" t="s">
        <v>122</v>
      </c>
      <c r="C119" s="75" t="s">
        <v>106</v>
      </c>
      <c r="D119" s="327"/>
      <c r="E119" s="96" t="s">
        <v>75</v>
      </c>
      <c r="F119" s="75" t="s">
        <v>63</v>
      </c>
      <c r="G119" s="78">
        <v>170000</v>
      </c>
      <c r="H119" s="78">
        <v>97000</v>
      </c>
      <c r="I119" s="78">
        <f t="shared" si="11"/>
        <v>73000</v>
      </c>
      <c r="J119" s="78">
        <v>8063</v>
      </c>
      <c r="K119" s="105">
        <f t="shared" si="12"/>
        <v>88937</v>
      </c>
      <c r="L119" s="262" t="s">
        <v>358</v>
      </c>
      <c r="M119" s="215"/>
      <c r="N119" s="215"/>
      <c r="O119" s="215"/>
      <c r="P119" s="215"/>
      <c r="Q119" s="215"/>
      <c r="R119" s="215"/>
      <c r="S119" s="215"/>
      <c r="T119" s="215"/>
      <c r="U119" s="215"/>
      <c r="V119" s="215"/>
      <c r="W119" s="215"/>
      <c r="X119" s="215"/>
      <c r="Y119" s="215"/>
      <c r="Z119" s="215"/>
      <c r="AA119" s="215"/>
      <c r="AB119" s="215"/>
      <c r="AC119" s="215"/>
      <c r="AD119" s="215"/>
      <c r="AE119" s="215"/>
      <c r="AF119" s="215"/>
      <c r="AG119" s="215"/>
      <c r="AH119" s="215"/>
      <c r="AI119" s="215"/>
      <c r="AJ119" s="215"/>
      <c r="AK119" s="215"/>
      <c r="AL119" s="215"/>
      <c r="AM119" s="215"/>
      <c r="AN119" s="215"/>
      <c r="AO119" s="215"/>
      <c r="AP119" s="215"/>
      <c r="AQ119" s="215"/>
      <c r="AR119" s="215"/>
      <c r="AS119" s="215"/>
      <c r="AT119" s="215"/>
      <c r="AU119" s="215"/>
      <c r="AV119" s="215"/>
      <c r="AW119" s="215"/>
      <c r="AX119" s="215"/>
      <c r="AY119" s="215"/>
      <c r="AZ119" s="215"/>
      <c r="BA119" s="215"/>
      <c r="BB119" s="215"/>
      <c r="BC119" s="215"/>
      <c r="BD119" s="215"/>
      <c r="BE119" s="215"/>
      <c r="BF119" s="215"/>
      <c r="BG119" s="215"/>
      <c r="BH119" s="215"/>
      <c r="BI119" s="215"/>
      <c r="BJ119" s="215"/>
      <c r="BK119" s="215"/>
      <c r="BL119" s="215"/>
      <c r="BM119" s="215"/>
      <c r="BN119" s="215"/>
      <c r="BO119" s="215"/>
      <c r="BP119" s="215"/>
      <c r="BQ119" s="215"/>
      <c r="BR119" s="215"/>
      <c r="BS119" s="215"/>
      <c r="BT119" s="215"/>
      <c r="BU119" s="215"/>
      <c r="BV119" s="215"/>
      <c r="BW119" s="215"/>
      <c r="BX119" s="215"/>
      <c r="BY119" s="215"/>
      <c r="BZ119" s="215"/>
      <c r="CA119" s="215"/>
      <c r="CB119" s="215"/>
      <c r="CC119" s="215"/>
      <c r="CD119" s="215"/>
      <c r="CE119" s="215"/>
      <c r="CF119" s="215"/>
      <c r="CG119" s="215"/>
      <c r="CH119" s="215"/>
      <c r="CI119" s="215"/>
      <c r="CJ119" s="215"/>
      <c r="CK119" s="215"/>
      <c r="CL119" s="215"/>
      <c r="CM119" s="215"/>
      <c r="CN119" s="215"/>
      <c r="CO119" s="215"/>
      <c r="CP119" s="215"/>
      <c r="CQ119" s="215"/>
      <c r="CR119" s="215"/>
      <c r="CS119" s="215"/>
      <c r="CT119" s="215"/>
      <c r="CU119" s="215"/>
      <c r="CV119" s="215"/>
      <c r="CW119" s="215"/>
      <c r="CX119" s="215"/>
      <c r="CY119" s="215"/>
      <c r="CZ119" s="215"/>
      <c r="DA119" s="215"/>
      <c r="DB119" s="215"/>
      <c r="DC119" s="215"/>
      <c r="DD119" s="215"/>
      <c r="DE119" s="215"/>
      <c r="DF119" s="215"/>
      <c r="DG119" s="215"/>
      <c r="DH119" s="215"/>
      <c r="DI119" s="215"/>
      <c r="DJ119" s="215"/>
      <c r="DK119" s="215"/>
      <c r="DL119" s="215"/>
      <c r="DM119" s="215"/>
      <c r="DN119" s="215"/>
      <c r="DO119" s="215"/>
      <c r="DP119" s="215"/>
      <c r="DQ119" s="215"/>
    </row>
    <row r="120" spans="2:121" s="216" customFormat="1" ht="129" customHeight="1">
      <c r="B120" s="160" t="s">
        <v>123</v>
      </c>
      <c r="C120" s="242" t="s">
        <v>110</v>
      </c>
      <c r="D120" s="327"/>
      <c r="E120" s="96" t="s">
        <v>72</v>
      </c>
      <c r="F120" s="75" t="s">
        <v>63</v>
      </c>
      <c r="G120" s="78">
        <v>20000</v>
      </c>
      <c r="H120" s="78">
        <v>12000</v>
      </c>
      <c r="I120" s="78">
        <f t="shared" si="11"/>
        <v>8000</v>
      </c>
      <c r="J120" s="78"/>
      <c r="K120" s="105">
        <f t="shared" si="12"/>
        <v>12000</v>
      </c>
      <c r="L120" s="147"/>
      <c r="M120" s="215"/>
      <c r="N120" s="215"/>
      <c r="O120" s="215"/>
      <c r="P120" s="215"/>
      <c r="Q120" s="215"/>
      <c r="R120" s="215"/>
      <c r="S120" s="215"/>
      <c r="T120" s="215"/>
      <c r="U120" s="215"/>
      <c r="V120" s="215"/>
      <c r="W120" s="215"/>
      <c r="X120" s="215"/>
      <c r="Y120" s="215"/>
      <c r="Z120" s="215"/>
      <c r="AA120" s="215"/>
      <c r="AB120" s="215"/>
      <c r="AC120" s="215"/>
      <c r="AD120" s="215"/>
      <c r="AE120" s="215"/>
      <c r="AF120" s="215"/>
      <c r="AG120" s="215"/>
      <c r="AH120" s="215"/>
      <c r="AI120" s="215"/>
      <c r="AJ120" s="215"/>
      <c r="AK120" s="215"/>
      <c r="AL120" s="215"/>
      <c r="AM120" s="215"/>
      <c r="AN120" s="215"/>
      <c r="AO120" s="215"/>
      <c r="AP120" s="215"/>
      <c r="AQ120" s="215"/>
      <c r="AR120" s="215"/>
      <c r="AS120" s="215"/>
      <c r="AT120" s="215"/>
      <c r="AU120" s="215"/>
      <c r="AV120" s="215"/>
      <c r="AW120" s="215"/>
      <c r="AX120" s="215"/>
      <c r="AY120" s="215"/>
      <c r="AZ120" s="215"/>
      <c r="BA120" s="215"/>
      <c r="BB120" s="215"/>
      <c r="BC120" s="215"/>
      <c r="BD120" s="215"/>
      <c r="BE120" s="215"/>
      <c r="BF120" s="215"/>
      <c r="BG120" s="215"/>
      <c r="BH120" s="215"/>
      <c r="BI120" s="215"/>
      <c r="BJ120" s="215"/>
      <c r="BK120" s="215"/>
      <c r="BL120" s="215"/>
      <c r="BM120" s="215"/>
      <c r="BN120" s="215"/>
      <c r="BO120" s="215"/>
      <c r="BP120" s="215"/>
      <c r="BQ120" s="215"/>
      <c r="BR120" s="215"/>
      <c r="BS120" s="215"/>
      <c r="BT120" s="215"/>
      <c r="BU120" s="215"/>
      <c r="BV120" s="215"/>
      <c r="BW120" s="215"/>
      <c r="BX120" s="215"/>
      <c r="BY120" s="215"/>
      <c r="BZ120" s="215"/>
      <c r="CA120" s="215"/>
      <c r="CB120" s="215"/>
      <c r="CC120" s="215"/>
      <c r="CD120" s="215"/>
      <c r="CE120" s="215"/>
      <c r="CF120" s="215"/>
      <c r="CG120" s="215"/>
      <c r="CH120" s="215"/>
      <c r="CI120" s="215"/>
      <c r="CJ120" s="215"/>
      <c r="CK120" s="215"/>
      <c r="CL120" s="215"/>
      <c r="CM120" s="215"/>
      <c r="CN120" s="215"/>
      <c r="CO120" s="215"/>
      <c r="CP120" s="215"/>
      <c r="CQ120" s="215"/>
      <c r="CR120" s="215"/>
      <c r="CS120" s="215"/>
      <c r="CT120" s="215"/>
      <c r="CU120" s="215"/>
      <c r="CV120" s="215"/>
      <c r="CW120" s="215"/>
      <c r="CX120" s="215"/>
      <c r="CY120" s="215"/>
      <c r="CZ120" s="215"/>
      <c r="DA120" s="215"/>
      <c r="DB120" s="215"/>
      <c r="DC120" s="215"/>
      <c r="DD120" s="215"/>
      <c r="DE120" s="215"/>
      <c r="DF120" s="215"/>
      <c r="DG120" s="215"/>
      <c r="DH120" s="215"/>
      <c r="DI120" s="215"/>
      <c r="DJ120" s="215"/>
      <c r="DK120" s="215"/>
      <c r="DL120" s="215"/>
      <c r="DM120" s="215"/>
      <c r="DN120" s="215"/>
      <c r="DO120" s="215"/>
      <c r="DP120" s="215"/>
      <c r="DQ120" s="215"/>
    </row>
    <row r="121" spans="2:121" s="216" customFormat="1" ht="154.5" customHeight="1">
      <c r="B121" s="160" t="s">
        <v>124</v>
      </c>
      <c r="C121" s="242" t="s">
        <v>183</v>
      </c>
      <c r="D121" s="327"/>
      <c r="E121" s="96" t="s">
        <v>74</v>
      </c>
      <c r="F121" s="75" t="s">
        <v>63</v>
      </c>
      <c r="G121" s="78">
        <v>50000</v>
      </c>
      <c r="H121" s="78">
        <v>14000</v>
      </c>
      <c r="I121" s="78">
        <f t="shared" si="11"/>
        <v>36000</v>
      </c>
      <c r="J121" s="78"/>
      <c r="K121" s="105">
        <f t="shared" si="12"/>
        <v>14000</v>
      </c>
      <c r="L121" s="268"/>
      <c r="M121" s="161"/>
      <c r="N121" s="161"/>
      <c r="O121" s="161"/>
      <c r="P121" s="161"/>
      <c r="Q121" s="161"/>
      <c r="R121" s="161"/>
      <c r="S121" s="161"/>
      <c r="T121" s="161"/>
      <c r="U121" s="161"/>
      <c r="V121" s="161"/>
      <c r="W121" s="161"/>
      <c r="X121" s="161"/>
      <c r="Y121" s="161"/>
      <c r="Z121" s="161"/>
      <c r="AA121" s="161"/>
      <c r="AB121" s="161"/>
      <c r="AC121" s="161"/>
      <c r="AD121" s="161"/>
      <c r="AE121" s="161"/>
      <c r="AF121" s="161"/>
      <c r="AG121" s="161"/>
      <c r="AH121" s="161"/>
      <c r="AI121" s="161"/>
      <c r="AJ121" s="161"/>
      <c r="AK121" s="161"/>
      <c r="AL121" s="161"/>
      <c r="AM121" s="161"/>
      <c r="AN121" s="161"/>
      <c r="AO121" s="161"/>
      <c r="AP121" s="161"/>
      <c r="AQ121" s="161"/>
      <c r="AR121" s="161"/>
      <c r="AS121" s="161"/>
      <c r="AT121" s="161"/>
      <c r="AU121" s="161"/>
      <c r="AV121" s="161"/>
      <c r="AW121" s="161"/>
      <c r="AX121" s="161"/>
      <c r="AY121" s="161"/>
      <c r="AZ121" s="161"/>
      <c r="BA121" s="161"/>
      <c r="BB121" s="161"/>
      <c r="BC121" s="161"/>
      <c r="BD121" s="161"/>
      <c r="BE121" s="161"/>
      <c r="BF121" s="161"/>
      <c r="BG121" s="161"/>
      <c r="BH121" s="161"/>
      <c r="BI121" s="161"/>
      <c r="BJ121" s="161"/>
      <c r="BK121" s="161"/>
      <c r="BL121" s="161"/>
      <c r="BM121" s="161"/>
      <c r="BN121" s="161"/>
      <c r="BO121" s="161"/>
      <c r="BP121" s="161"/>
      <c r="BQ121" s="161"/>
      <c r="BR121" s="161"/>
      <c r="BS121" s="161"/>
      <c r="BT121" s="161"/>
      <c r="BU121" s="161"/>
      <c r="BV121" s="161"/>
      <c r="BW121" s="161"/>
      <c r="BX121" s="161"/>
      <c r="BY121" s="161"/>
      <c r="BZ121" s="161"/>
      <c r="CA121" s="161"/>
      <c r="CB121" s="161"/>
      <c r="CC121" s="161"/>
      <c r="CD121" s="161"/>
      <c r="CE121" s="161"/>
      <c r="CF121" s="161"/>
      <c r="CG121" s="161"/>
      <c r="CH121" s="161"/>
      <c r="CI121" s="161"/>
      <c r="CJ121" s="161"/>
      <c r="CK121" s="161"/>
      <c r="CL121" s="161"/>
      <c r="CM121" s="161"/>
      <c r="CN121" s="161"/>
      <c r="CO121" s="161"/>
      <c r="CP121" s="161"/>
      <c r="CQ121" s="161"/>
      <c r="CR121" s="161"/>
      <c r="CS121" s="161"/>
      <c r="CT121" s="161"/>
      <c r="CU121" s="161"/>
      <c r="CV121" s="161"/>
      <c r="CW121" s="161"/>
      <c r="CX121" s="161"/>
      <c r="CY121" s="161"/>
      <c r="CZ121" s="161"/>
      <c r="DA121" s="161"/>
      <c r="DB121" s="161"/>
      <c r="DC121" s="161"/>
      <c r="DD121" s="161"/>
      <c r="DE121" s="161"/>
      <c r="DF121" s="161"/>
      <c r="DG121" s="161"/>
      <c r="DH121" s="161"/>
      <c r="DI121" s="161"/>
      <c r="DJ121" s="161"/>
      <c r="DK121" s="161"/>
      <c r="DL121" s="161"/>
      <c r="DM121" s="161"/>
      <c r="DN121" s="161"/>
      <c r="DO121" s="161"/>
      <c r="DP121" s="161"/>
      <c r="DQ121" s="161"/>
    </row>
    <row r="122" spans="1:121" s="145" customFormat="1" ht="119.25" customHeight="1">
      <c r="A122" s="143"/>
      <c r="B122" s="160" t="s">
        <v>125</v>
      </c>
      <c r="C122" s="75" t="s">
        <v>184</v>
      </c>
      <c r="D122" s="327"/>
      <c r="E122" s="96" t="s">
        <v>73</v>
      </c>
      <c r="F122" s="75" t="s">
        <v>63</v>
      </c>
      <c r="G122" s="78">
        <v>150000</v>
      </c>
      <c r="H122" s="78">
        <v>140000</v>
      </c>
      <c r="I122" s="78">
        <f t="shared" si="11"/>
        <v>10000</v>
      </c>
      <c r="J122" s="78">
        <v>5498</v>
      </c>
      <c r="K122" s="105">
        <f t="shared" si="12"/>
        <v>134502</v>
      </c>
      <c r="L122" s="262" t="s">
        <v>359</v>
      </c>
      <c r="M122" s="215"/>
      <c r="N122" s="215"/>
      <c r="O122" s="215"/>
      <c r="P122" s="144"/>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c r="BL122" s="75"/>
      <c r="BM122" s="75"/>
      <c r="BN122" s="75"/>
      <c r="BO122" s="75"/>
      <c r="BP122" s="75"/>
      <c r="BQ122" s="75"/>
      <c r="BR122" s="75"/>
      <c r="BS122" s="75"/>
      <c r="BT122" s="75"/>
      <c r="BU122" s="75"/>
      <c r="BV122" s="75"/>
      <c r="BW122" s="75"/>
      <c r="BX122" s="75"/>
      <c r="BY122" s="75"/>
      <c r="BZ122" s="75"/>
      <c r="CA122" s="75"/>
      <c r="CB122" s="75"/>
      <c r="CC122" s="75"/>
      <c r="CD122" s="75"/>
      <c r="CE122" s="75"/>
      <c r="CF122" s="75"/>
      <c r="CG122" s="75"/>
      <c r="CH122" s="75"/>
      <c r="CI122" s="75"/>
      <c r="CJ122" s="75"/>
      <c r="CK122" s="75"/>
      <c r="CL122" s="75"/>
      <c r="CM122" s="75"/>
      <c r="CN122" s="75"/>
      <c r="CO122" s="75"/>
      <c r="CP122" s="75"/>
      <c r="CQ122" s="75"/>
      <c r="CR122" s="75"/>
      <c r="CS122" s="75"/>
      <c r="CT122" s="75"/>
      <c r="CU122" s="75"/>
      <c r="CV122" s="75"/>
      <c r="CW122" s="75"/>
      <c r="CX122" s="75"/>
      <c r="CY122" s="75"/>
      <c r="CZ122" s="75"/>
      <c r="DA122" s="75"/>
      <c r="DB122" s="75"/>
      <c r="DC122" s="75"/>
      <c r="DD122" s="75"/>
      <c r="DE122" s="75"/>
      <c r="DF122" s="75"/>
      <c r="DG122" s="75"/>
      <c r="DH122" s="75"/>
      <c r="DI122" s="75"/>
      <c r="DJ122" s="75"/>
      <c r="DK122" s="75"/>
      <c r="DL122" s="75"/>
      <c r="DM122" s="75"/>
      <c r="DN122" s="75"/>
      <c r="DO122" s="75"/>
      <c r="DP122" s="75"/>
      <c r="DQ122" s="75"/>
    </row>
    <row r="123" spans="2:121" s="216" customFormat="1" ht="198" customHeight="1">
      <c r="B123" s="160" t="s">
        <v>126</v>
      </c>
      <c r="C123" s="75" t="s">
        <v>245</v>
      </c>
      <c r="D123" s="327"/>
      <c r="E123" s="96" t="s">
        <v>77</v>
      </c>
      <c r="F123" s="75" t="s">
        <v>63</v>
      </c>
      <c r="G123" s="78">
        <v>1600000</v>
      </c>
      <c r="H123" s="78">
        <v>900000</v>
      </c>
      <c r="I123" s="78">
        <f t="shared" si="11"/>
        <v>700000</v>
      </c>
      <c r="J123" s="78">
        <v>133145</v>
      </c>
      <c r="K123" s="105">
        <f t="shared" si="12"/>
        <v>766855</v>
      </c>
      <c r="L123" s="104" t="s">
        <v>337</v>
      </c>
      <c r="M123" s="215"/>
      <c r="N123" s="215"/>
      <c r="O123" s="215"/>
      <c r="P123" s="215"/>
      <c r="Q123" s="215"/>
      <c r="R123" s="215"/>
      <c r="S123" s="215"/>
      <c r="T123" s="215"/>
      <c r="U123" s="215"/>
      <c r="V123" s="215"/>
      <c r="W123" s="215"/>
      <c r="X123" s="215"/>
      <c r="Y123" s="215"/>
      <c r="Z123" s="215"/>
      <c r="AA123" s="215"/>
      <c r="AB123" s="215"/>
      <c r="AC123" s="215"/>
      <c r="AD123" s="215"/>
      <c r="AE123" s="215"/>
      <c r="AF123" s="215"/>
      <c r="AG123" s="215"/>
      <c r="AH123" s="215"/>
      <c r="AI123" s="215"/>
      <c r="AJ123" s="215"/>
      <c r="AK123" s="215"/>
      <c r="AL123" s="215"/>
      <c r="AM123" s="215"/>
      <c r="AN123" s="215"/>
      <c r="AO123" s="215"/>
      <c r="AP123" s="215"/>
      <c r="AQ123" s="215"/>
      <c r="AR123" s="215"/>
      <c r="AS123" s="215"/>
      <c r="AT123" s="215"/>
      <c r="AU123" s="215"/>
      <c r="AV123" s="215"/>
      <c r="AW123" s="215"/>
      <c r="AX123" s="215"/>
      <c r="AY123" s="215"/>
      <c r="AZ123" s="215"/>
      <c r="BA123" s="215"/>
      <c r="BB123" s="215"/>
      <c r="BC123" s="215"/>
      <c r="BD123" s="215"/>
      <c r="BE123" s="215"/>
      <c r="BF123" s="215"/>
      <c r="BG123" s="215"/>
      <c r="BH123" s="215"/>
      <c r="BI123" s="215"/>
      <c r="BJ123" s="215"/>
      <c r="BK123" s="215"/>
      <c r="BL123" s="215"/>
      <c r="BM123" s="215"/>
      <c r="BN123" s="215"/>
      <c r="BO123" s="215"/>
      <c r="BP123" s="215"/>
      <c r="BQ123" s="215"/>
      <c r="BR123" s="215"/>
      <c r="BS123" s="215"/>
      <c r="BT123" s="215"/>
      <c r="BU123" s="215"/>
      <c r="BV123" s="215"/>
      <c r="BW123" s="215"/>
      <c r="BX123" s="215"/>
      <c r="BY123" s="215"/>
      <c r="BZ123" s="215"/>
      <c r="CA123" s="215"/>
      <c r="CB123" s="215"/>
      <c r="CC123" s="215"/>
      <c r="CD123" s="215"/>
      <c r="CE123" s="215"/>
      <c r="CF123" s="215"/>
      <c r="CG123" s="215"/>
      <c r="CH123" s="215"/>
      <c r="CI123" s="215"/>
      <c r="CJ123" s="215"/>
      <c r="CK123" s="215"/>
      <c r="CL123" s="215"/>
      <c r="CM123" s="215"/>
      <c r="CN123" s="215"/>
      <c r="CO123" s="215"/>
      <c r="CP123" s="215"/>
      <c r="CQ123" s="215"/>
      <c r="CR123" s="215"/>
      <c r="CS123" s="215"/>
      <c r="CT123" s="215"/>
      <c r="CU123" s="215"/>
      <c r="CV123" s="215"/>
      <c r="CW123" s="215"/>
      <c r="CX123" s="215"/>
      <c r="CY123" s="215"/>
      <c r="CZ123" s="215"/>
      <c r="DA123" s="215"/>
      <c r="DB123" s="215"/>
      <c r="DC123" s="215"/>
      <c r="DD123" s="215"/>
      <c r="DE123" s="215"/>
      <c r="DF123" s="215"/>
      <c r="DG123" s="215"/>
      <c r="DH123" s="215"/>
      <c r="DI123" s="215"/>
      <c r="DJ123" s="215"/>
      <c r="DK123" s="215"/>
      <c r="DL123" s="215"/>
      <c r="DM123" s="215"/>
      <c r="DN123" s="215"/>
      <c r="DO123" s="215"/>
      <c r="DP123" s="215"/>
      <c r="DQ123" s="215"/>
    </row>
    <row r="124" spans="1:121" s="216" customFormat="1" ht="189.75" customHeight="1">
      <c r="A124" s="216" t="s">
        <v>92</v>
      </c>
      <c r="B124" s="160" t="s">
        <v>127</v>
      </c>
      <c r="C124" s="75" t="s">
        <v>246</v>
      </c>
      <c r="D124" s="327"/>
      <c r="E124" s="96" t="s">
        <v>78</v>
      </c>
      <c r="F124" s="75" t="s">
        <v>63</v>
      </c>
      <c r="G124" s="78">
        <v>680000</v>
      </c>
      <c r="H124" s="78">
        <v>300000</v>
      </c>
      <c r="I124" s="78">
        <f t="shared" si="11"/>
        <v>380000</v>
      </c>
      <c r="J124" s="78">
        <v>18000</v>
      </c>
      <c r="K124" s="105">
        <f t="shared" si="12"/>
        <v>282000</v>
      </c>
      <c r="L124" s="262" t="s">
        <v>361</v>
      </c>
      <c r="M124" s="215"/>
      <c r="N124" s="215"/>
      <c r="O124" s="215"/>
      <c r="P124" s="215"/>
      <c r="Q124" s="215"/>
      <c r="R124" s="215"/>
      <c r="S124" s="215"/>
      <c r="T124" s="215"/>
      <c r="U124" s="215"/>
      <c r="V124" s="215"/>
      <c r="W124" s="215"/>
      <c r="X124" s="215"/>
      <c r="Y124" s="215"/>
      <c r="Z124" s="215"/>
      <c r="AA124" s="215"/>
      <c r="AB124" s="215"/>
      <c r="AC124" s="215"/>
      <c r="AD124" s="215"/>
      <c r="AE124" s="215"/>
      <c r="AF124" s="215"/>
      <c r="AG124" s="215"/>
      <c r="AH124" s="215"/>
      <c r="AI124" s="215"/>
      <c r="AJ124" s="215"/>
      <c r="AK124" s="215"/>
      <c r="AL124" s="215"/>
      <c r="AM124" s="215"/>
      <c r="AN124" s="215"/>
      <c r="AO124" s="215"/>
      <c r="AP124" s="215"/>
      <c r="AQ124" s="215"/>
      <c r="AR124" s="215"/>
      <c r="AS124" s="215"/>
      <c r="AT124" s="215"/>
      <c r="AU124" s="215"/>
      <c r="AV124" s="215"/>
      <c r="AW124" s="215"/>
      <c r="AX124" s="215"/>
      <c r="AY124" s="215"/>
      <c r="AZ124" s="215"/>
      <c r="BA124" s="215"/>
      <c r="BB124" s="215"/>
      <c r="BC124" s="215"/>
      <c r="BD124" s="215"/>
      <c r="BE124" s="215"/>
      <c r="BF124" s="215"/>
      <c r="BG124" s="215"/>
      <c r="BH124" s="215"/>
      <c r="BI124" s="215"/>
      <c r="BJ124" s="215"/>
      <c r="BK124" s="215"/>
      <c r="BL124" s="215"/>
      <c r="BM124" s="215"/>
      <c r="BN124" s="215"/>
      <c r="BO124" s="215"/>
      <c r="BP124" s="215"/>
      <c r="BQ124" s="215"/>
      <c r="BR124" s="215"/>
      <c r="BS124" s="215"/>
      <c r="BT124" s="215"/>
      <c r="BU124" s="215"/>
      <c r="BV124" s="215"/>
      <c r="BW124" s="215"/>
      <c r="BX124" s="215"/>
      <c r="BY124" s="215"/>
      <c r="BZ124" s="215"/>
      <c r="CA124" s="215"/>
      <c r="CB124" s="215"/>
      <c r="CC124" s="215"/>
      <c r="CD124" s="215"/>
      <c r="CE124" s="215"/>
      <c r="CF124" s="215"/>
      <c r="CG124" s="215"/>
      <c r="CH124" s="215"/>
      <c r="CI124" s="215"/>
      <c r="CJ124" s="215"/>
      <c r="CK124" s="215"/>
      <c r="CL124" s="215"/>
      <c r="CM124" s="215"/>
      <c r="CN124" s="215"/>
      <c r="CO124" s="215"/>
      <c r="CP124" s="215"/>
      <c r="CQ124" s="215"/>
      <c r="CR124" s="215"/>
      <c r="CS124" s="215"/>
      <c r="CT124" s="215"/>
      <c r="CU124" s="215"/>
      <c r="CV124" s="215"/>
      <c r="CW124" s="215"/>
      <c r="CX124" s="215"/>
      <c r="CY124" s="215"/>
      <c r="CZ124" s="215"/>
      <c r="DA124" s="215"/>
      <c r="DB124" s="215"/>
      <c r="DC124" s="215"/>
      <c r="DD124" s="215"/>
      <c r="DE124" s="215"/>
      <c r="DF124" s="215"/>
      <c r="DG124" s="215"/>
      <c r="DH124" s="215"/>
      <c r="DI124" s="215"/>
      <c r="DJ124" s="215"/>
      <c r="DK124" s="215"/>
      <c r="DL124" s="215"/>
      <c r="DM124" s="215"/>
      <c r="DN124" s="215"/>
      <c r="DO124" s="215"/>
      <c r="DP124" s="215"/>
      <c r="DQ124" s="215"/>
    </row>
    <row r="125" spans="2:121" s="216" customFormat="1" ht="115.5" customHeight="1">
      <c r="B125" s="160" t="s">
        <v>128</v>
      </c>
      <c r="C125" s="75" t="s">
        <v>108</v>
      </c>
      <c r="D125" s="327"/>
      <c r="E125" s="96" t="s">
        <v>78</v>
      </c>
      <c r="F125" s="75" t="s">
        <v>63</v>
      </c>
      <c r="G125" s="78">
        <v>40500</v>
      </c>
      <c r="H125" s="78">
        <v>40000</v>
      </c>
      <c r="I125" s="78">
        <f t="shared" si="11"/>
        <v>500</v>
      </c>
      <c r="J125" s="78"/>
      <c r="K125" s="105">
        <f t="shared" si="12"/>
        <v>40000</v>
      </c>
      <c r="L125" s="266"/>
      <c r="M125" s="214"/>
      <c r="N125" s="214"/>
      <c r="O125" s="214"/>
      <c r="P125" s="214"/>
      <c r="Q125" s="214"/>
      <c r="R125" s="214"/>
      <c r="S125" s="214"/>
      <c r="T125" s="214"/>
      <c r="U125" s="214"/>
      <c r="V125" s="214"/>
      <c r="W125" s="214"/>
      <c r="X125" s="214"/>
      <c r="Y125" s="214"/>
      <c r="Z125" s="214"/>
      <c r="AA125" s="214"/>
      <c r="AB125" s="214"/>
      <c r="AC125" s="214"/>
      <c r="AD125" s="214"/>
      <c r="AE125" s="214"/>
      <c r="AF125" s="214"/>
      <c r="AG125" s="214"/>
      <c r="AH125" s="214"/>
      <c r="AI125" s="214"/>
      <c r="AJ125" s="214"/>
      <c r="AK125" s="214"/>
      <c r="AL125" s="214"/>
      <c r="AM125" s="214"/>
      <c r="AN125" s="214"/>
      <c r="AO125" s="214"/>
      <c r="AP125" s="214"/>
      <c r="AQ125" s="214"/>
      <c r="AR125" s="214"/>
      <c r="AS125" s="214"/>
      <c r="AT125" s="214"/>
      <c r="AU125" s="214"/>
      <c r="AV125" s="214"/>
      <c r="AW125" s="214"/>
      <c r="AX125" s="214"/>
      <c r="AY125" s="214"/>
      <c r="AZ125" s="214"/>
      <c r="BA125" s="214"/>
      <c r="BB125" s="214"/>
      <c r="BC125" s="214"/>
      <c r="BD125" s="214"/>
      <c r="BE125" s="214"/>
      <c r="BF125" s="214"/>
      <c r="BG125" s="214"/>
      <c r="BH125" s="214"/>
      <c r="BI125" s="214"/>
      <c r="BJ125" s="214"/>
      <c r="BK125" s="214"/>
      <c r="BL125" s="214"/>
      <c r="BM125" s="214"/>
      <c r="BN125" s="214"/>
      <c r="BO125" s="214"/>
      <c r="BP125" s="214"/>
      <c r="BQ125" s="214"/>
      <c r="BR125" s="214"/>
      <c r="BS125" s="214"/>
      <c r="BT125" s="214"/>
      <c r="BU125" s="214"/>
      <c r="BV125" s="214"/>
      <c r="BW125" s="214"/>
      <c r="BX125" s="214"/>
      <c r="BY125" s="214"/>
      <c r="BZ125" s="214"/>
      <c r="CA125" s="214"/>
      <c r="CB125" s="214"/>
      <c r="CC125" s="214"/>
      <c r="CD125" s="214"/>
      <c r="CE125" s="214"/>
      <c r="CF125" s="214"/>
      <c r="CG125" s="214"/>
      <c r="CH125" s="214"/>
      <c r="CI125" s="214"/>
      <c r="CJ125" s="214"/>
      <c r="CK125" s="214"/>
      <c r="CL125" s="214"/>
      <c r="CM125" s="214"/>
      <c r="CN125" s="214"/>
      <c r="CO125" s="214"/>
      <c r="CP125" s="214"/>
      <c r="CQ125" s="214"/>
      <c r="CR125" s="214"/>
      <c r="CS125" s="214"/>
      <c r="CT125" s="214"/>
      <c r="CU125" s="214"/>
      <c r="CV125" s="214"/>
      <c r="CW125" s="214"/>
      <c r="CX125" s="214"/>
      <c r="CY125" s="214"/>
      <c r="CZ125" s="214"/>
      <c r="DA125" s="214"/>
      <c r="DB125" s="214"/>
      <c r="DC125" s="214"/>
      <c r="DD125" s="214"/>
      <c r="DE125" s="214"/>
      <c r="DF125" s="214"/>
      <c r="DG125" s="214"/>
      <c r="DH125" s="214"/>
      <c r="DI125" s="214"/>
      <c r="DJ125" s="214"/>
      <c r="DK125" s="214"/>
      <c r="DL125" s="214"/>
      <c r="DM125" s="214"/>
      <c r="DN125" s="214"/>
      <c r="DO125" s="214"/>
      <c r="DP125" s="214"/>
      <c r="DQ125" s="214"/>
    </row>
    <row r="126" spans="2:121" s="216" customFormat="1" ht="174.75" customHeight="1">
      <c r="B126" s="160" t="s">
        <v>129</v>
      </c>
      <c r="C126" s="75" t="s">
        <v>134</v>
      </c>
      <c r="D126" s="327"/>
      <c r="E126" s="96" t="s">
        <v>78</v>
      </c>
      <c r="F126" s="75" t="s">
        <v>63</v>
      </c>
      <c r="G126" s="78">
        <v>850000</v>
      </c>
      <c r="H126" s="78">
        <v>50000</v>
      </c>
      <c r="I126" s="78">
        <f t="shared" si="11"/>
        <v>800000</v>
      </c>
      <c r="J126" s="78"/>
      <c r="K126" s="105">
        <f t="shared" si="12"/>
        <v>50000</v>
      </c>
      <c r="L126" s="262"/>
      <c r="M126" s="215"/>
      <c r="N126" s="215"/>
      <c r="O126" s="215"/>
      <c r="P126" s="215"/>
      <c r="Q126" s="215"/>
      <c r="R126" s="215"/>
      <c r="S126" s="215"/>
      <c r="T126" s="215"/>
      <c r="U126" s="215"/>
      <c r="V126" s="215"/>
      <c r="W126" s="215"/>
      <c r="X126" s="215"/>
      <c r="Y126" s="215"/>
      <c r="Z126" s="215"/>
      <c r="AA126" s="215"/>
      <c r="AB126" s="215"/>
      <c r="AC126" s="215"/>
      <c r="AD126" s="215"/>
      <c r="AE126" s="215"/>
      <c r="AF126" s="215"/>
      <c r="AG126" s="215"/>
      <c r="AH126" s="215"/>
      <c r="AI126" s="215"/>
      <c r="AJ126" s="215"/>
      <c r="AK126" s="215"/>
      <c r="AL126" s="215"/>
      <c r="AM126" s="215"/>
      <c r="AN126" s="215"/>
      <c r="AO126" s="215"/>
      <c r="AP126" s="215"/>
      <c r="AQ126" s="215"/>
      <c r="AR126" s="215"/>
      <c r="AS126" s="215"/>
      <c r="AT126" s="215"/>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5"/>
      <c r="BQ126" s="215"/>
      <c r="BR126" s="215"/>
      <c r="BS126" s="215"/>
      <c r="BT126" s="215"/>
      <c r="BU126" s="215"/>
      <c r="BV126" s="215"/>
      <c r="BW126" s="215"/>
      <c r="BX126" s="215"/>
      <c r="BY126" s="215"/>
      <c r="BZ126" s="215"/>
      <c r="CA126" s="215"/>
      <c r="CB126" s="215"/>
      <c r="CC126" s="215"/>
      <c r="CD126" s="215"/>
      <c r="CE126" s="215"/>
      <c r="CF126" s="215"/>
      <c r="CG126" s="215"/>
      <c r="CH126" s="215"/>
      <c r="CI126" s="215"/>
      <c r="CJ126" s="215"/>
      <c r="CK126" s="215"/>
      <c r="CL126" s="215"/>
      <c r="CM126" s="215"/>
      <c r="CN126" s="215"/>
      <c r="CO126" s="215"/>
      <c r="CP126" s="215"/>
      <c r="CQ126" s="215"/>
      <c r="CR126" s="215"/>
      <c r="CS126" s="215"/>
      <c r="CT126" s="215"/>
      <c r="CU126" s="215"/>
      <c r="CV126" s="215"/>
      <c r="CW126" s="215"/>
      <c r="CX126" s="215"/>
      <c r="CY126" s="215"/>
      <c r="CZ126" s="215"/>
      <c r="DA126" s="215"/>
      <c r="DB126" s="215"/>
      <c r="DC126" s="215"/>
      <c r="DD126" s="215"/>
      <c r="DE126" s="215"/>
      <c r="DF126" s="215"/>
      <c r="DG126" s="215"/>
      <c r="DH126" s="215"/>
      <c r="DI126" s="215"/>
      <c r="DJ126" s="215"/>
      <c r="DK126" s="215"/>
      <c r="DL126" s="215"/>
      <c r="DM126" s="215"/>
      <c r="DN126" s="215"/>
      <c r="DO126" s="215"/>
      <c r="DP126" s="215"/>
      <c r="DQ126" s="215"/>
    </row>
    <row r="127" spans="2:121" s="216" customFormat="1" ht="130.5" customHeight="1">
      <c r="B127" s="160" t="s">
        <v>130</v>
      </c>
      <c r="C127" s="243" t="s">
        <v>105</v>
      </c>
      <c r="D127" s="327"/>
      <c r="E127" s="96" t="s">
        <v>78</v>
      </c>
      <c r="F127" s="75" t="s">
        <v>63</v>
      </c>
      <c r="G127" s="78">
        <v>233000</v>
      </c>
      <c r="H127" s="78"/>
      <c r="I127" s="78">
        <f t="shared" si="11"/>
        <v>233000</v>
      </c>
      <c r="J127" s="78"/>
      <c r="K127" s="105">
        <f t="shared" si="12"/>
        <v>0</v>
      </c>
      <c r="L127" s="269"/>
      <c r="M127" s="214"/>
      <c r="N127" s="214"/>
      <c r="O127" s="214"/>
      <c r="P127" s="214"/>
      <c r="Q127" s="214"/>
      <c r="R127" s="214"/>
      <c r="S127" s="214"/>
      <c r="T127" s="214"/>
      <c r="U127" s="214"/>
      <c r="V127" s="214"/>
      <c r="W127" s="214"/>
      <c r="X127" s="214"/>
      <c r="Y127" s="214"/>
      <c r="Z127" s="214"/>
      <c r="AA127" s="214"/>
      <c r="AB127" s="214"/>
      <c r="AC127" s="214"/>
      <c r="AD127" s="214"/>
      <c r="AE127" s="214"/>
      <c r="AF127" s="214"/>
      <c r="AG127" s="214"/>
      <c r="AH127" s="214"/>
      <c r="AI127" s="214"/>
      <c r="AJ127" s="214"/>
      <c r="AK127" s="214"/>
      <c r="AL127" s="214"/>
      <c r="AM127" s="214"/>
      <c r="AN127" s="214"/>
      <c r="AO127" s="214"/>
      <c r="AP127" s="214"/>
      <c r="AQ127" s="214"/>
      <c r="AR127" s="214"/>
      <c r="AS127" s="214"/>
      <c r="AT127" s="214"/>
      <c r="AU127" s="214"/>
      <c r="AV127" s="214"/>
      <c r="AW127" s="214"/>
      <c r="AX127" s="214"/>
      <c r="AY127" s="214"/>
      <c r="AZ127" s="214"/>
      <c r="BA127" s="214"/>
      <c r="BB127" s="214"/>
      <c r="BC127" s="214"/>
      <c r="BD127" s="214"/>
      <c r="BE127" s="214"/>
      <c r="BF127" s="214"/>
      <c r="BG127" s="214"/>
      <c r="BH127" s="214"/>
      <c r="BI127" s="214"/>
      <c r="BJ127" s="214"/>
      <c r="BK127" s="214"/>
      <c r="BL127" s="214"/>
      <c r="BM127" s="214"/>
      <c r="BN127" s="214"/>
      <c r="BO127" s="214"/>
      <c r="BP127" s="214"/>
      <c r="BQ127" s="214"/>
      <c r="BR127" s="214"/>
      <c r="BS127" s="214"/>
      <c r="BT127" s="214"/>
      <c r="BU127" s="214"/>
      <c r="BV127" s="214"/>
      <c r="BW127" s="214"/>
      <c r="BX127" s="214"/>
      <c r="BY127" s="214"/>
      <c r="BZ127" s="214"/>
      <c r="CA127" s="214"/>
      <c r="CB127" s="214"/>
      <c r="CC127" s="214"/>
      <c r="CD127" s="214"/>
      <c r="CE127" s="214"/>
      <c r="CF127" s="214"/>
      <c r="CG127" s="214"/>
      <c r="CH127" s="214"/>
      <c r="CI127" s="214"/>
      <c r="CJ127" s="214"/>
      <c r="CK127" s="214"/>
      <c r="CL127" s="214"/>
      <c r="CM127" s="214"/>
      <c r="CN127" s="214"/>
      <c r="CO127" s="214"/>
      <c r="CP127" s="214"/>
      <c r="CQ127" s="214"/>
      <c r="CR127" s="214"/>
      <c r="CS127" s="214"/>
      <c r="CT127" s="214"/>
      <c r="CU127" s="214"/>
      <c r="CV127" s="214"/>
      <c r="CW127" s="214"/>
      <c r="CX127" s="214"/>
      <c r="CY127" s="214"/>
      <c r="CZ127" s="214"/>
      <c r="DA127" s="214"/>
      <c r="DB127" s="214"/>
      <c r="DC127" s="214"/>
      <c r="DD127" s="214"/>
      <c r="DE127" s="214"/>
      <c r="DF127" s="214"/>
      <c r="DG127" s="214"/>
      <c r="DH127" s="214"/>
      <c r="DI127" s="214"/>
      <c r="DJ127" s="214"/>
      <c r="DK127" s="214"/>
      <c r="DL127" s="214"/>
      <c r="DM127" s="214"/>
      <c r="DN127" s="214"/>
      <c r="DO127" s="214"/>
      <c r="DP127" s="214"/>
      <c r="DQ127" s="214"/>
    </row>
    <row r="128" spans="2:121" s="216" customFormat="1" ht="94.5" customHeight="1">
      <c r="B128" s="160" t="s">
        <v>131</v>
      </c>
      <c r="C128" s="243" t="s">
        <v>109</v>
      </c>
      <c r="D128" s="327"/>
      <c r="E128" s="96" t="s">
        <v>76</v>
      </c>
      <c r="F128" s="75" t="s">
        <v>63</v>
      </c>
      <c r="G128" s="78">
        <v>8600</v>
      </c>
      <c r="H128" s="78">
        <v>3000</v>
      </c>
      <c r="I128" s="78">
        <f t="shared" si="11"/>
        <v>5600</v>
      </c>
      <c r="J128" s="78"/>
      <c r="K128" s="105">
        <f t="shared" si="12"/>
        <v>3000</v>
      </c>
      <c r="L128" s="269"/>
      <c r="M128" s="214"/>
      <c r="N128" s="214"/>
      <c r="O128" s="214"/>
      <c r="P128" s="214"/>
      <c r="Q128" s="214"/>
      <c r="R128" s="214"/>
      <c r="S128" s="214"/>
      <c r="T128" s="214"/>
      <c r="U128" s="214"/>
      <c r="V128" s="214"/>
      <c r="W128" s="214"/>
      <c r="X128" s="214"/>
      <c r="Y128" s="214"/>
      <c r="Z128" s="214"/>
      <c r="AA128" s="214"/>
      <c r="AB128" s="214"/>
      <c r="AC128" s="214"/>
      <c r="AD128" s="214"/>
      <c r="AE128" s="214"/>
      <c r="AF128" s="214"/>
      <c r="AG128" s="214"/>
      <c r="AH128" s="214"/>
      <c r="AI128" s="214"/>
      <c r="AJ128" s="214"/>
      <c r="AK128" s="214"/>
      <c r="AL128" s="214"/>
      <c r="AM128" s="214"/>
      <c r="AN128" s="214"/>
      <c r="AO128" s="214"/>
      <c r="AP128" s="214"/>
      <c r="AQ128" s="214"/>
      <c r="AR128" s="214"/>
      <c r="AS128" s="214"/>
      <c r="AT128" s="214"/>
      <c r="AU128" s="214"/>
      <c r="AV128" s="214"/>
      <c r="AW128" s="214"/>
      <c r="AX128" s="214"/>
      <c r="AY128" s="214"/>
      <c r="AZ128" s="214"/>
      <c r="BA128" s="214"/>
      <c r="BB128" s="214"/>
      <c r="BC128" s="214"/>
      <c r="BD128" s="214"/>
      <c r="BE128" s="214"/>
      <c r="BF128" s="214"/>
      <c r="BG128" s="214"/>
      <c r="BH128" s="214"/>
      <c r="BI128" s="214"/>
      <c r="BJ128" s="214"/>
      <c r="BK128" s="214"/>
      <c r="BL128" s="214"/>
      <c r="BM128" s="214"/>
      <c r="BN128" s="214"/>
      <c r="BO128" s="214"/>
      <c r="BP128" s="214"/>
      <c r="BQ128" s="214"/>
      <c r="BR128" s="214"/>
      <c r="BS128" s="214"/>
      <c r="BT128" s="214"/>
      <c r="BU128" s="214"/>
      <c r="BV128" s="214"/>
      <c r="BW128" s="214"/>
      <c r="BX128" s="214"/>
      <c r="BY128" s="214"/>
      <c r="BZ128" s="214"/>
      <c r="CA128" s="214"/>
      <c r="CB128" s="214"/>
      <c r="CC128" s="214"/>
      <c r="CD128" s="214"/>
      <c r="CE128" s="214"/>
      <c r="CF128" s="214"/>
      <c r="CG128" s="214"/>
      <c r="CH128" s="214"/>
      <c r="CI128" s="214"/>
      <c r="CJ128" s="214"/>
      <c r="CK128" s="214"/>
      <c r="CL128" s="214"/>
      <c r="CM128" s="214"/>
      <c r="CN128" s="214"/>
      <c r="CO128" s="214"/>
      <c r="CP128" s="214"/>
      <c r="CQ128" s="214"/>
      <c r="CR128" s="214"/>
      <c r="CS128" s="214"/>
      <c r="CT128" s="214"/>
      <c r="CU128" s="214"/>
      <c r="CV128" s="214"/>
      <c r="CW128" s="214"/>
      <c r="CX128" s="214"/>
      <c r="CY128" s="214"/>
      <c r="CZ128" s="214"/>
      <c r="DA128" s="214"/>
      <c r="DB128" s="214"/>
      <c r="DC128" s="214"/>
      <c r="DD128" s="214"/>
      <c r="DE128" s="214"/>
      <c r="DF128" s="214"/>
      <c r="DG128" s="214"/>
      <c r="DH128" s="214"/>
      <c r="DI128" s="214"/>
      <c r="DJ128" s="214"/>
      <c r="DK128" s="214"/>
      <c r="DL128" s="214"/>
      <c r="DM128" s="214"/>
      <c r="DN128" s="214"/>
      <c r="DO128" s="214"/>
      <c r="DP128" s="214"/>
      <c r="DQ128" s="214"/>
    </row>
    <row r="129" spans="2:121" s="216" customFormat="1" ht="110.25" customHeight="1">
      <c r="B129" s="160" t="s">
        <v>132</v>
      </c>
      <c r="C129" s="244" t="s">
        <v>107</v>
      </c>
      <c r="D129" s="327"/>
      <c r="E129" s="96" t="s">
        <v>78</v>
      </c>
      <c r="F129" s="75" t="s">
        <v>63</v>
      </c>
      <c r="G129" s="78">
        <v>70000</v>
      </c>
      <c r="H129" s="78">
        <v>10000</v>
      </c>
      <c r="I129" s="78">
        <f t="shared" si="11"/>
        <v>60000</v>
      </c>
      <c r="J129" s="78"/>
      <c r="K129" s="105">
        <f t="shared" si="12"/>
        <v>10000</v>
      </c>
      <c r="L129" s="147"/>
      <c r="M129" s="215"/>
      <c r="N129" s="215"/>
      <c r="O129" s="215"/>
      <c r="P129" s="215"/>
      <c r="Q129" s="215"/>
      <c r="R129" s="215"/>
      <c r="S129" s="215"/>
      <c r="T129" s="215"/>
      <c r="U129" s="215"/>
      <c r="V129" s="215"/>
      <c r="W129" s="215"/>
      <c r="X129" s="215"/>
      <c r="Y129" s="215"/>
      <c r="Z129" s="215"/>
      <c r="AA129" s="215"/>
      <c r="AB129" s="215"/>
      <c r="AC129" s="215"/>
      <c r="AD129" s="215"/>
      <c r="AE129" s="215"/>
      <c r="AF129" s="215"/>
      <c r="AG129" s="215"/>
      <c r="AH129" s="215"/>
      <c r="AI129" s="215"/>
      <c r="AJ129" s="215"/>
      <c r="AK129" s="215"/>
      <c r="AL129" s="215"/>
      <c r="AM129" s="215"/>
      <c r="AN129" s="215"/>
      <c r="AO129" s="215"/>
      <c r="AP129" s="215"/>
      <c r="AQ129" s="215"/>
      <c r="AR129" s="215"/>
      <c r="AS129" s="215"/>
      <c r="AT129" s="215"/>
      <c r="AU129" s="215"/>
      <c r="AV129" s="215"/>
      <c r="AW129" s="215"/>
      <c r="AX129" s="215"/>
      <c r="AY129" s="215"/>
      <c r="AZ129" s="215"/>
      <c r="BA129" s="215"/>
      <c r="BB129" s="215"/>
      <c r="BC129" s="215"/>
      <c r="BD129" s="215"/>
      <c r="BE129" s="215"/>
      <c r="BF129" s="215"/>
      <c r="BG129" s="215"/>
      <c r="BH129" s="215"/>
      <c r="BI129" s="215"/>
      <c r="BJ129" s="215"/>
      <c r="BK129" s="215"/>
      <c r="BL129" s="215"/>
      <c r="BM129" s="215"/>
      <c r="BN129" s="215"/>
      <c r="BO129" s="215"/>
      <c r="BP129" s="215"/>
      <c r="BQ129" s="215"/>
      <c r="BR129" s="215"/>
      <c r="BS129" s="215"/>
      <c r="BT129" s="215"/>
      <c r="BU129" s="215"/>
      <c r="BV129" s="215"/>
      <c r="BW129" s="215"/>
      <c r="BX129" s="215"/>
      <c r="BY129" s="215"/>
      <c r="BZ129" s="215"/>
      <c r="CA129" s="215"/>
      <c r="CB129" s="215"/>
      <c r="CC129" s="215"/>
      <c r="CD129" s="215"/>
      <c r="CE129" s="215"/>
      <c r="CF129" s="215"/>
      <c r="CG129" s="215"/>
      <c r="CH129" s="215"/>
      <c r="CI129" s="215"/>
      <c r="CJ129" s="215"/>
      <c r="CK129" s="215"/>
      <c r="CL129" s="215"/>
      <c r="CM129" s="215"/>
      <c r="CN129" s="215"/>
      <c r="CO129" s="215"/>
      <c r="CP129" s="215"/>
      <c r="CQ129" s="215"/>
      <c r="CR129" s="215"/>
      <c r="CS129" s="215"/>
      <c r="CT129" s="215"/>
      <c r="CU129" s="215"/>
      <c r="CV129" s="215"/>
      <c r="CW129" s="215"/>
      <c r="CX129" s="215"/>
      <c r="CY129" s="215"/>
      <c r="CZ129" s="215"/>
      <c r="DA129" s="215"/>
      <c r="DB129" s="215"/>
      <c r="DC129" s="215"/>
      <c r="DD129" s="215"/>
      <c r="DE129" s="215"/>
      <c r="DF129" s="215"/>
      <c r="DG129" s="215"/>
      <c r="DH129" s="215"/>
      <c r="DI129" s="215"/>
      <c r="DJ129" s="215"/>
      <c r="DK129" s="215"/>
      <c r="DL129" s="215"/>
      <c r="DM129" s="215"/>
      <c r="DN129" s="215"/>
      <c r="DO129" s="215"/>
      <c r="DP129" s="215"/>
      <c r="DQ129" s="215"/>
    </row>
    <row r="130" spans="2:121" s="216" customFormat="1" ht="153.75" customHeight="1">
      <c r="B130" s="160" t="s">
        <v>213</v>
      </c>
      <c r="C130" s="244" t="s">
        <v>247</v>
      </c>
      <c r="D130" s="327"/>
      <c r="E130" s="96" t="s">
        <v>212</v>
      </c>
      <c r="F130" s="75" t="s">
        <v>63</v>
      </c>
      <c r="G130" s="78">
        <v>300000</v>
      </c>
      <c r="H130" s="78">
        <v>98000</v>
      </c>
      <c r="I130" s="78">
        <f t="shared" si="11"/>
        <v>202000</v>
      </c>
      <c r="J130" s="78">
        <v>10000</v>
      </c>
      <c r="K130" s="105">
        <f t="shared" si="12"/>
        <v>88000</v>
      </c>
      <c r="L130" s="166" t="s">
        <v>360</v>
      </c>
      <c r="M130" s="215"/>
      <c r="N130" s="215"/>
      <c r="O130" s="215"/>
      <c r="P130" s="215"/>
      <c r="Q130" s="215"/>
      <c r="R130" s="215"/>
      <c r="S130" s="215"/>
      <c r="T130" s="215"/>
      <c r="U130" s="215"/>
      <c r="V130" s="215"/>
      <c r="W130" s="215"/>
      <c r="X130" s="215"/>
      <c r="Y130" s="215"/>
      <c r="Z130" s="215"/>
      <c r="AA130" s="215"/>
      <c r="AB130" s="215"/>
      <c r="AC130" s="215"/>
      <c r="AD130" s="215"/>
      <c r="AE130" s="215"/>
      <c r="AF130" s="215"/>
      <c r="AG130" s="215"/>
      <c r="AH130" s="215"/>
      <c r="AI130" s="215"/>
      <c r="AJ130" s="215"/>
      <c r="AK130" s="215"/>
      <c r="AL130" s="215"/>
      <c r="AM130" s="215"/>
      <c r="AN130" s="215"/>
      <c r="AO130" s="215"/>
      <c r="AP130" s="215"/>
      <c r="AQ130" s="215"/>
      <c r="AR130" s="215"/>
      <c r="AS130" s="215"/>
      <c r="AT130" s="215"/>
      <c r="AU130" s="215"/>
      <c r="AV130" s="215"/>
      <c r="AW130" s="215"/>
      <c r="AX130" s="215"/>
      <c r="AY130" s="215"/>
      <c r="AZ130" s="215"/>
      <c r="BA130" s="215"/>
      <c r="BB130" s="215"/>
      <c r="BC130" s="215"/>
      <c r="BD130" s="215"/>
      <c r="BE130" s="215"/>
      <c r="BF130" s="215"/>
      <c r="BG130" s="215"/>
      <c r="BH130" s="215"/>
      <c r="BI130" s="215"/>
      <c r="BJ130" s="215"/>
      <c r="BK130" s="215"/>
      <c r="BL130" s="215"/>
      <c r="BM130" s="215"/>
      <c r="BN130" s="215"/>
      <c r="BO130" s="215"/>
      <c r="BP130" s="215"/>
      <c r="BQ130" s="215"/>
      <c r="BR130" s="215"/>
      <c r="BS130" s="215"/>
      <c r="BT130" s="215"/>
      <c r="BU130" s="215"/>
      <c r="BV130" s="215"/>
      <c r="BW130" s="215"/>
      <c r="BX130" s="215"/>
      <c r="BY130" s="215"/>
      <c r="BZ130" s="215"/>
      <c r="CA130" s="215"/>
      <c r="CB130" s="215"/>
      <c r="CC130" s="215"/>
      <c r="CD130" s="215"/>
      <c r="CE130" s="215"/>
      <c r="CF130" s="215"/>
      <c r="CG130" s="215"/>
      <c r="CH130" s="215"/>
      <c r="CI130" s="215"/>
      <c r="CJ130" s="215"/>
      <c r="CK130" s="215"/>
      <c r="CL130" s="215"/>
      <c r="CM130" s="215"/>
      <c r="CN130" s="215"/>
      <c r="CO130" s="215"/>
      <c r="CP130" s="215"/>
      <c r="CQ130" s="215"/>
      <c r="CR130" s="215"/>
      <c r="CS130" s="215"/>
      <c r="CT130" s="215"/>
      <c r="CU130" s="215"/>
      <c r="CV130" s="215"/>
      <c r="CW130" s="215"/>
      <c r="CX130" s="215"/>
      <c r="CY130" s="215"/>
      <c r="CZ130" s="215"/>
      <c r="DA130" s="215"/>
      <c r="DB130" s="215"/>
      <c r="DC130" s="215"/>
      <c r="DD130" s="215"/>
      <c r="DE130" s="215"/>
      <c r="DF130" s="215"/>
      <c r="DG130" s="215"/>
      <c r="DH130" s="215"/>
      <c r="DI130" s="215"/>
      <c r="DJ130" s="215"/>
      <c r="DK130" s="215"/>
      <c r="DL130" s="215"/>
      <c r="DM130" s="215"/>
      <c r="DN130" s="215"/>
      <c r="DO130" s="215"/>
      <c r="DP130" s="215"/>
      <c r="DQ130" s="215"/>
    </row>
    <row r="131" spans="2:121" s="216" customFormat="1" ht="198.75" customHeight="1">
      <c r="B131" s="160" t="s">
        <v>214</v>
      </c>
      <c r="C131" s="244" t="s">
        <v>240</v>
      </c>
      <c r="D131" s="327"/>
      <c r="E131" s="96" t="s">
        <v>224</v>
      </c>
      <c r="F131" s="75" t="s">
        <v>63</v>
      </c>
      <c r="G131" s="78">
        <v>3150000</v>
      </c>
      <c r="H131" s="105">
        <v>500000</v>
      </c>
      <c r="I131" s="78">
        <f t="shared" si="11"/>
        <v>2650000</v>
      </c>
      <c r="J131" s="78">
        <v>45000</v>
      </c>
      <c r="K131" s="105">
        <f t="shared" si="12"/>
        <v>455000</v>
      </c>
      <c r="L131" s="104" t="s">
        <v>338</v>
      </c>
      <c r="M131" s="215"/>
      <c r="N131" s="215"/>
      <c r="O131" s="215"/>
      <c r="P131" s="215"/>
      <c r="Q131" s="215"/>
      <c r="R131" s="215"/>
      <c r="S131" s="215"/>
      <c r="T131" s="215"/>
      <c r="U131" s="215"/>
      <c r="V131" s="215"/>
      <c r="W131" s="215"/>
      <c r="X131" s="215"/>
      <c r="Y131" s="215"/>
      <c r="Z131" s="215"/>
      <c r="AA131" s="215"/>
      <c r="AB131" s="215"/>
      <c r="AC131" s="215"/>
      <c r="AD131" s="215"/>
      <c r="AE131" s="215"/>
      <c r="AF131" s="215"/>
      <c r="AG131" s="215"/>
      <c r="AH131" s="215"/>
      <c r="AI131" s="215"/>
      <c r="AJ131" s="215"/>
      <c r="AK131" s="215"/>
      <c r="AL131" s="215"/>
      <c r="AM131" s="215"/>
      <c r="AN131" s="215"/>
      <c r="AO131" s="215"/>
      <c r="AP131" s="215"/>
      <c r="AQ131" s="215"/>
      <c r="AR131" s="215"/>
      <c r="AS131" s="215"/>
      <c r="AT131" s="215"/>
      <c r="AU131" s="215"/>
      <c r="AV131" s="215"/>
      <c r="AW131" s="215"/>
      <c r="AX131" s="215"/>
      <c r="AY131" s="215"/>
      <c r="AZ131" s="215"/>
      <c r="BA131" s="215"/>
      <c r="BB131" s="215"/>
      <c r="BC131" s="215"/>
      <c r="BD131" s="215"/>
      <c r="BE131" s="215"/>
      <c r="BF131" s="215"/>
      <c r="BG131" s="215"/>
      <c r="BH131" s="215"/>
      <c r="BI131" s="215"/>
      <c r="BJ131" s="215"/>
      <c r="BK131" s="215"/>
      <c r="BL131" s="215"/>
      <c r="BM131" s="215"/>
      <c r="BN131" s="215"/>
      <c r="BO131" s="215"/>
      <c r="BP131" s="215"/>
      <c r="BQ131" s="215"/>
      <c r="BR131" s="215"/>
      <c r="BS131" s="215"/>
      <c r="BT131" s="215"/>
      <c r="BU131" s="215"/>
      <c r="BV131" s="215"/>
      <c r="BW131" s="215"/>
      <c r="BX131" s="215"/>
      <c r="BY131" s="215"/>
      <c r="BZ131" s="215"/>
      <c r="CA131" s="215"/>
      <c r="CB131" s="215"/>
      <c r="CC131" s="215"/>
      <c r="CD131" s="215"/>
      <c r="CE131" s="215"/>
      <c r="CF131" s="215"/>
      <c r="CG131" s="215"/>
      <c r="CH131" s="215"/>
      <c r="CI131" s="215"/>
      <c r="CJ131" s="215"/>
      <c r="CK131" s="215"/>
      <c r="CL131" s="215"/>
      <c r="CM131" s="215"/>
      <c r="CN131" s="215"/>
      <c r="CO131" s="215"/>
      <c r="CP131" s="215"/>
      <c r="CQ131" s="215"/>
      <c r="CR131" s="215"/>
      <c r="CS131" s="215"/>
      <c r="CT131" s="215"/>
      <c r="CU131" s="215"/>
      <c r="CV131" s="215"/>
      <c r="CW131" s="215"/>
      <c r="CX131" s="215"/>
      <c r="CY131" s="215"/>
      <c r="CZ131" s="215"/>
      <c r="DA131" s="215"/>
      <c r="DB131" s="215"/>
      <c r="DC131" s="215"/>
      <c r="DD131" s="215"/>
      <c r="DE131" s="215"/>
      <c r="DF131" s="215"/>
      <c r="DG131" s="215"/>
      <c r="DH131" s="215"/>
      <c r="DI131" s="215"/>
      <c r="DJ131" s="215"/>
      <c r="DK131" s="215"/>
      <c r="DL131" s="215"/>
      <c r="DM131" s="215"/>
      <c r="DN131" s="215"/>
      <c r="DO131" s="215"/>
      <c r="DP131" s="215"/>
      <c r="DQ131" s="215"/>
    </row>
    <row r="132" spans="1:121" s="163" customFormat="1" ht="96.75" customHeight="1">
      <c r="A132" s="57"/>
      <c r="B132" s="160" t="s">
        <v>242</v>
      </c>
      <c r="C132" s="245" t="s">
        <v>220</v>
      </c>
      <c r="D132" s="327"/>
      <c r="E132" s="103" t="s">
        <v>71</v>
      </c>
      <c r="F132" s="221" t="s">
        <v>63</v>
      </c>
      <c r="G132" s="105">
        <v>147000</v>
      </c>
      <c r="H132" s="105">
        <v>10000</v>
      </c>
      <c r="I132" s="105">
        <f t="shared" si="11"/>
        <v>137000</v>
      </c>
      <c r="J132" s="105"/>
      <c r="K132" s="105">
        <f t="shared" si="12"/>
        <v>10000</v>
      </c>
      <c r="L132" s="262"/>
      <c r="M132" s="162"/>
      <c r="N132" s="162"/>
      <c r="O132" s="162"/>
      <c r="P132" s="162"/>
      <c r="Q132" s="162"/>
      <c r="R132" s="162"/>
      <c r="S132" s="162"/>
      <c r="T132" s="162"/>
      <c r="U132" s="162"/>
      <c r="V132" s="162"/>
      <c r="W132" s="162"/>
      <c r="X132" s="162"/>
      <c r="Y132" s="162"/>
      <c r="Z132" s="162"/>
      <c r="AA132" s="162"/>
      <c r="AB132" s="162"/>
      <c r="AC132" s="162"/>
      <c r="AD132" s="162"/>
      <c r="AE132" s="162"/>
      <c r="AF132" s="162"/>
      <c r="AG132" s="162"/>
      <c r="AH132" s="162"/>
      <c r="AI132" s="162"/>
      <c r="AJ132" s="162"/>
      <c r="AK132" s="162"/>
      <c r="AL132" s="162"/>
      <c r="AM132" s="162"/>
      <c r="AN132" s="162"/>
      <c r="AO132" s="162"/>
      <c r="AP132" s="162"/>
      <c r="AQ132" s="162"/>
      <c r="AR132" s="162"/>
      <c r="AS132" s="162"/>
      <c r="AT132" s="162"/>
      <c r="AU132" s="162"/>
      <c r="AV132" s="162"/>
      <c r="AW132" s="162"/>
      <c r="AX132" s="162"/>
      <c r="AY132" s="162"/>
      <c r="AZ132" s="162"/>
      <c r="BA132" s="162"/>
      <c r="BB132" s="162"/>
      <c r="BC132" s="162"/>
      <c r="BD132" s="162"/>
      <c r="BE132" s="162"/>
      <c r="BF132" s="162"/>
      <c r="BG132" s="162"/>
      <c r="BH132" s="162"/>
      <c r="BI132" s="162"/>
      <c r="BJ132" s="162"/>
      <c r="BK132" s="162"/>
      <c r="BL132" s="162"/>
      <c r="BM132" s="162"/>
      <c r="BN132" s="162"/>
      <c r="BO132" s="162"/>
      <c r="BP132" s="162"/>
      <c r="BQ132" s="162"/>
      <c r="BR132" s="162"/>
      <c r="BS132" s="162"/>
      <c r="BT132" s="162"/>
      <c r="BU132" s="162"/>
      <c r="BV132" s="162"/>
      <c r="BW132" s="162"/>
      <c r="BX132" s="162"/>
      <c r="BY132" s="162"/>
      <c r="BZ132" s="162"/>
      <c r="CA132" s="162"/>
      <c r="CB132" s="162"/>
      <c r="CC132" s="162"/>
      <c r="CD132" s="162"/>
      <c r="CE132" s="162"/>
      <c r="CF132" s="162"/>
      <c r="CG132" s="162"/>
      <c r="CH132" s="162"/>
      <c r="CI132" s="162"/>
      <c r="CJ132" s="162"/>
      <c r="CK132" s="162"/>
      <c r="CL132" s="162"/>
      <c r="CM132" s="162"/>
      <c r="CN132" s="162"/>
      <c r="CO132" s="162"/>
      <c r="CP132" s="162"/>
      <c r="CQ132" s="162"/>
      <c r="CR132" s="162"/>
      <c r="CS132" s="162"/>
      <c r="CT132" s="162"/>
      <c r="CU132" s="162"/>
      <c r="CV132" s="162"/>
      <c r="CW132" s="162"/>
      <c r="CX132" s="162"/>
      <c r="CY132" s="162"/>
      <c r="CZ132" s="162"/>
      <c r="DA132" s="162"/>
      <c r="DB132" s="162"/>
      <c r="DC132" s="162"/>
      <c r="DD132" s="162"/>
      <c r="DE132" s="162"/>
      <c r="DF132" s="162"/>
      <c r="DG132" s="162"/>
      <c r="DH132" s="162"/>
      <c r="DI132" s="162"/>
      <c r="DJ132" s="162"/>
      <c r="DK132" s="162"/>
      <c r="DL132" s="162"/>
      <c r="DM132" s="162"/>
      <c r="DN132" s="162"/>
      <c r="DO132" s="162"/>
      <c r="DP132" s="162"/>
      <c r="DQ132" s="162"/>
    </row>
    <row r="133" spans="1:121" s="163" customFormat="1" ht="126.75" customHeight="1">
      <c r="A133" s="57"/>
      <c r="B133" s="160" t="s">
        <v>321</v>
      </c>
      <c r="C133" s="245" t="s">
        <v>322</v>
      </c>
      <c r="D133" s="320"/>
      <c r="E133" s="96" t="s">
        <v>78</v>
      </c>
      <c r="F133" s="221" t="s">
        <v>63</v>
      </c>
      <c r="G133" s="105">
        <v>1200000</v>
      </c>
      <c r="H133" s="105">
        <v>500000</v>
      </c>
      <c r="I133" s="105">
        <f t="shared" si="11"/>
        <v>700000</v>
      </c>
      <c r="J133" s="105">
        <v>53400</v>
      </c>
      <c r="K133" s="105">
        <f t="shared" si="12"/>
        <v>446600</v>
      </c>
      <c r="L133" s="104" t="s">
        <v>339</v>
      </c>
      <c r="M133" s="162"/>
      <c r="N133" s="162"/>
      <c r="O133" s="162"/>
      <c r="P133" s="162"/>
      <c r="Q133" s="162"/>
      <c r="R133" s="162"/>
      <c r="S133" s="162"/>
      <c r="T133" s="162"/>
      <c r="U133" s="162"/>
      <c r="V133" s="162"/>
      <c r="W133" s="162"/>
      <c r="X133" s="162"/>
      <c r="Y133" s="162"/>
      <c r="Z133" s="162"/>
      <c r="AA133" s="162"/>
      <c r="AB133" s="162"/>
      <c r="AC133" s="162"/>
      <c r="AD133" s="162"/>
      <c r="AE133" s="162"/>
      <c r="AF133" s="162"/>
      <c r="AG133" s="162"/>
      <c r="AH133" s="162"/>
      <c r="AI133" s="162"/>
      <c r="AJ133" s="162"/>
      <c r="AK133" s="162"/>
      <c r="AL133" s="162"/>
      <c r="AM133" s="162"/>
      <c r="AN133" s="162"/>
      <c r="AO133" s="162"/>
      <c r="AP133" s="162"/>
      <c r="AQ133" s="162"/>
      <c r="AR133" s="162"/>
      <c r="AS133" s="162"/>
      <c r="AT133" s="162"/>
      <c r="AU133" s="162"/>
      <c r="AV133" s="162"/>
      <c r="AW133" s="162"/>
      <c r="AX133" s="162"/>
      <c r="AY133" s="162"/>
      <c r="AZ133" s="162"/>
      <c r="BA133" s="162"/>
      <c r="BB133" s="162"/>
      <c r="BC133" s="162"/>
      <c r="BD133" s="162"/>
      <c r="BE133" s="162"/>
      <c r="BF133" s="162"/>
      <c r="BG133" s="162"/>
      <c r="BH133" s="162"/>
      <c r="BI133" s="162"/>
      <c r="BJ133" s="162"/>
      <c r="BK133" s="162"/>
      <c r="BL133" s="162"/>
      <c r="BM133" s="162"/>
      <c r="BN133" s="162"/>
      <c r="BO133" s="162"/>
      <c r="BP133" s="162"/>
      <c r="BQ133" s="162"/>
      <c r="BR133" s="162"/>
      <c r="BS133" s="162"/>
      <c r="BT133" s="162"/>
      <c r="BU133" s="162"/>
      <c r="BV133" s="162"/>
      <c r="BW133" s="162"/>
      <c r="BX133" s="162"/>
      <c r="BY133" s="162"/>
      <c r="BZ133" s="162"/>
      <c r="CA133" s="162"/>
      <c r="CB133" s="162"/>
      <c r="CC133" s="162"/>
      <c r="CD133" s="162"/>
      <c r="CE133" s="162"/>
      <c r="CF133" s="162"/>
      <c r="CG133" s="162"/>
      <c r="CH133" s="162"/>
      <c r="CI133" s="162"/>
      <c r="CJ133" s="162"/>
      <c r="CK133" s="162"/>
      <c r="CL133" s="162"/>
      <c r="CM133" s="162"/>
      <c r="CN133" s="162"/>
      <c r="CO133" s="162"/>
      <c r="CP133" s="162"/>
      <c r="CQ133" s="162"/>
      <c r="CR133" s="162"/>
      <c r="CS133" s="162"/>
      <c r="CT133" s="162"/>
      <c r="CU133" s="162"/>
      <c r="CV133" s="162"/>
      <c r="CW133" s="162"/>
      <c r="CX133" s="162"/>
      <c r="CY133" s="162"/>
      <c r="CZ133" s="162"/>
      <c r="DA133" s="162"/>
      <c r="DB133" s="162"/>
      <c r="DC133" s="162"/>
      <c r="DD133" s="162"/>
      <c r="DE133" s="162"/>
      <c r="DF133" s="162"/>
      <c r="DG133" s="162"/>
      <c r="DH133" s="162"/>
      <c r="DI133" s="162"/>
      <c r="DJ133" s="162"/>
      <c r="DK133" s="162"/>
      <c r="DL133" s="162"/>
      <c r="DM133" s="162"/>
      <c r="DN133" s="162"/>
      <c r="DO133" s="162"/>
      <c r="DP133" s="162"/>
      <c r="DQ133" s="162"/>
    </row>
    <row r="134" spans="1:121" s="163" customFormat="1" ht="50.25" customHeight="1">
      <c r="A134" s="57"/>
      <c r="B134" s="313">
        <v>2</v>
      </c>
      <c r="C134" s="314" t="s">
        <v>206</v>
      </c>
      <c r="D134" s="291" t="s">
        <v>275</v>
      </c>
      <c r="E134" s="326"/>
      <c r="F134" s="221" t="s">
        <v>63</v>
      </c>
      <c r="G134" s="105">
        <v>5856</v>
      </c>
      <c r="H134" s="105"/>
      <c r="I134" s="105">
        <f t="shared" si="11"/>
        <v>5856</v>
      </c>
      <c r="J134" s="105"/>
      <c r="K134" s="105">
        <f t="shared" si="12"/>
        <v>0</v>
      </c>
      <c r="L134" s="84"/>
      <c r="M134" s="162"/>
      <c r="N134" s="162"/>
      <c r="O134" s="162"/>
      <c r="P134" s="162"/>
      <c r="Q134" s="162"/>
      <c r="R134" s="162"/>
      <c r="S134" s="162"/>
      <c r="T134" s="162"/>
      <c r="U134" s="162"/>
      <c r="V134" s="162"/>
      <c r="W134" s="162"/>
      <c r="X134" s="162"/>
      <c r="Y134" s="162"/>
      <c r="Z134" s="162"/>
      <c r="AA134" s="162"/>
      <c r="AB134" s="162"/>
      <c r="AC134" s="162"/>
      <c r="AD134" s="162"/>
      <c r="AE134" s="162"/>
      <c r="AF134" s="162"/>
      <c r="AG134" s="162"/>
      <c r="AH134" s="162"/>
      <c r="AI134" s="162"/>
      <c r="AJ134" s="162"/>
      <c r="AK134" s="162"/>
      <c r="AL134" s="162"/>
      <c r="AM134" s="162"/>
      <c r="AN134" s="162"/>
      <c r="AO134" s="162"/>
      <c r="AP134" s="162"/>
      <c r="AQ134" s="162"/>
      <c r="AR134" s="162"/>
      <c r="AS134" s="162"/>
      <c r="AT134" s="162"/>
      <c r="AU134" s="162"/>
      <c r="AV134" s="162"/>
      <c r="AW134" s="162"/>
      <c r="AX134" s="162"/>
      <c r="AY134" s="162"/>
      <c r="AZ134" s="162"/>
      <c r="BA134" s="162"/>
      <c r="BB134" s="162"/>
      <c r="BC134" s="162"/>
      <c r="BD134" s="162"/>
      <c r="BE134" s="162"/>
      <c r="BF134" s="162"/>
      <c r="BG134" s="162"/>
      <c r="BH134" s="162"/>
      <c r="BI134" s="162"/>
      <c r="BJ134" s="162"/>
      <c r="BK134" s="162"/>
      <c r="BL134" s="162"/>
      <c r="BM134" s="162"/>
      <c r="BN134" s="162"/>
      <c r="BO134" s="162"/>
      <c r="BP134" s="162"/>
      <c r="BQ134" s="162"/>
      <c r="BR134" s="162"/>
      <c r="BS134" s="162"/>
      <c r="BT134" s="162"/>
      <c r="BU134" s="162"/>
      <c r="BV134" s="162"/>
      <c r="BW134" s="162"/>
      <c r="BX134" s="162"/>
      <c r="BY134" s="162"/>
      <c r="BZ134" s="162"/>
      <c r="CA134" s="162"/>
      <c r="CB134" s="162"/>
      <c r="CC134" s="162"/>
      <c r="CD134" s="162"/>
      <c r="CE134" s="162"/>
      <c r="CF134" s="162"/>
      <c r="CG134" s="162"/>
      <c r="CH134" s="162"/>
      <c r="CI134" s="162"/>
      <c r="CJ134" s="162"/>
      <c r="CK134" s="162"/>
      <c r="CL134" s="162"/>
      <c r="CM134" s="162"/>
      <c r="CN134" s="162"/>
      <c r="CO134" s="162"/>
      <c r="CP134" s="162"/>
      <c r="CQ134" s="162"/>
      <c r="CR134" s="162"/>
      <c r="CS134" s="162"/>
      <c r="CT134" s="162"/>
      <c r="CU134" s="162"/>
      <c r="CV134" s="162"/>
      <c r="CW134" s="162"/>
      <c r="CX134" s="162"/>
      <c r="CY134" s="162"/>
      <c r="CZ134" s="162"/>
      <c r="DA134" s="162"/>
      <c r="DB134" s="162"/>
      <c r="DC134" s="162"/>
      <c r="DD134" s="162"/>
      <c r="DE134" s="162"/>
      <c r="DF134" s="162"/>
      <c r="DG134" s="162"/>
      <c r="DH134" s="162"/>
      <c r="DI134" s="162"/>
      <c r="DJ134" s="162"/>
      <c r="DK134" s="162"/>
      <c r="DL134" s="162"/>
      <c r="DM134" s="162"/>
      <c r="DN134" s="162"/>
      <c r="DO134" s="162"/>
      <c r="DP134" s="162"/>
      <c r="DQ134" s="162"/>
    </row>
    <row r="135" spans="1:121" s="61" customFormat="1" ht="61.5" customHeight="1">
      <c r="A135" s="69"/>
      <c r="B135" s="302"/>
      <c r="C135" s="302"/>
      <c r="D135" s="290"/>
      <c r="E135" s="302"/>
      <c r="F135" s="232" t="s">
        <v>228</v>
      </c>
      <c r="G135" s="105">
        <v>3904</v>
      </c>
      <c r="H135" s="105"/>
      <c r="I135" s="105">
        <f t="shared" si="11"/>
        <v>3904</v>
      </c>
      <c r="J135" s="105"/>
      <c r="K135" s="105">
        <f t="shared" si="12"/>
        <v>0</v>
      </c>
      <c r="L135" s="84"/>
      <c r="M135" s="59"/>
      <c r="N135" s="59"/>
      <c r="O135" s="59"/>
      <c r="P135" s="164"/>
      <c r="Q135" s="220"/>
      <c r="R135" s="220"/>
      <c r="S135" s="220"/>
      <c r="T135" s="220"/>
      <c r="U135" s="220"/>
      <c r="V135" s="220"/>
      <c r="W135" s="220"/>
      <c r="X135" s="220"/>
      <c r="Y135" s="220"/>
      <c r="Z135" s="220"/>
      <c r="AA135" s="220"/>
      <c r="AB135" s="220"/>
      <c r="AC135" s="220"/>
      <c r="AD135" s="220"/>
      <c r="AE135" s="220"/>
      <c r="AF135" s="220"/>
      <c r="AG135" s="220"/>
      <c r="AH135" s="220"/>
      <c r="AI135" s="220"/>
      <c r="AJ135" s="220"/>
      <c r="AK135" s="220"/>
      <c r="AL135" s="220"/>
      <c r="AM135" s="220"/>
      <c r="AN135" s="220"/>
      <c r="AO135" s="220"/>
      <c r="AP135" s="220"/>
      <c r="AQ135" s="220"/>
      <c r="AR135" s="220"/>
      <c r="AS135" s="220"/>
      <c r="AT135" s="220"/>
      <c r="AU135" s="220"/>
      <c r="AV135" s="220"/>
      <c r="AW135" s="220"/>
      <c r="AX135" s="220"/>
      <c r="AY135" s="220"/>
      <c r="AZ135" s="220"/>
      <c r="BA135" s="220"/>
      <c r="BB135" s="220"/>
      <c r="BC135" s="220"/>
      <c r="BD135" s="220"/>
      <c r="BE135" s="220"/>
      <c r="BF135" s="220"/>
      <c r="BG135" s="220"/>
      <c r="BH135" s="220"/>
      <c r="BI135" s="220"/>
      <c r="BJ135" s="220"/>
      <c r="BK135" s="220"/>
      <c r="BL135" s="220"/>
      <c r="BM135" s="220"/>
      <c r="BN135" s="220"/>
      <c r="BO135" s="220"/>
      <c r="BP135" s="220"/>
      <c r="BQ135" s="220"/>
      <c r="BR135" s="220"/>
      <c r="BS135" s="220"/>
      <c r="BT135" s="220"/>
      <c r="BU135" s="220"/>
      <c r="BV135" s="220"/>
      <c r="BW135" s="220"/>
      <c r="BX135" s="220"/>
      <c r="BY135" s="220"/>
      <c r="BZ135" s="220"/>
      <c r="CA135" s="220"/>
      <c r="CB135" s="220"/>
      <c r="CC135" s="220"/>
      <c r="CD135" s="220"/>
      <c r="CE135" s="220"/>
      <c r="CF135" s="220"/>
      <c r="CG135" s="220"/>
      <c r="CH135" s="220"/>
      <c r="CI135" s="220"/>
      <c r="CJ135" s="220"/>
      <c r="CK135" s="220"/>
      <c r="CL135" s="220"/>
      <c r="CM135" s="220"/>
      <c r="CN135" s="220"/>
      <c r="CO135" s="220"/>
      <c r="CP135" s="220"/>
      <c r="CQ135" s="220"/>
      <c r="CR135" s="220"/>
      <c r="CS135" s="220"/>
      <c r="CT135" s="220"/>
      <c r="CU135" s="220"/>
      <c r="CV135" s="220"/>
      <c r="CW135" s="220"/>
      <c r="CX135" s="220"/>
      <c r="CY135" s="220"/>
      <c r="CZ135" s="220"/>
      <c r="DA135" s="220"/>
      <c r="DB135" s="220"/>
      <c r="DC135" s="220"/>
      <c r="DD135" s="220"/>
      <c r="DE135" s="220"/>
      <c r="DF135" s="220"/>
      <c r="DG135" s="220"/>
      <c r="DH135" s="220"/>
      <c r="DI135" s="220"/>
      <c r="DJ135" s="220"/>
      <c r="DK135" s="220"/>
      <c r="DL135" s="220"/>
      <c r="DM135" s="220"/>
      <c r="DN135" s="220"/>
      <c r="DO135" s="220"/>
      <c r="DP135" s="220"/>
      <c r="DQ135" s="220"/>
    </row>
    <row r="136" spans="2:121" ht="43.5" customHeight="1">
      <c r="B136" s="322" t="s">
        <v>84</v>
      </c>
      <c r="C136" s="323"/>
      <c r="D136" s="324"/>
      <c r="E136" s="193" t="s">
        <v>189</v>
      </c>
      <c r="F136" s="193" t="s">
        <v>189</v>
      </c>
      <c r="G136" s="191">
        <f>G135+G134+G116</f>
        <v>9548860</v>
      </c>
      <c r="H136" s="191">
        <f>H135+H134+H116</f>
        <v>3176000</v>
      </c>
      <c r="I136" s="191">
        <f>I135+I134+I116</f>
        <v>6372860</v>
      </c>
      <c r="J136" s="191">
        <f>J135+J134+J116</f>
        <v>365606</v>
      </c>
      <c r="K136" s="191">
        <f>K135+K134+K116</f>
        <v>2363794</v>
      </c>
      <c r="L136" s="194" t="s">
        <v>189</v>
      </c>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row>
    <row r="137" spans="2:121" ht="49.5" customHeight="1">
      <c r="B137" s="334" t="s">
        <v>308</v>
      </c>
      <c r="C137" s="334"/>
      <c r="D137" s="334"/>
      <c r="E137" s="334"/>
      <c r="F137" s="334"/>
      <c r="G137" s="334"/>
      <c r="H137" s="335"/>
      <c r="I137" s="335"/>
      <c r="J137" s="335"/>
      <c r="K137" s="335"/>
      <c r="L137" s="335"/>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row>
    <row r="138" spans="2:121" ht="199.5" customHeight="1">
      <c r="B138" s="223">
        <v>1</v>
      </c>
      <c r="C138" s="221" t="s">
        <v>227</v>
      </c>
      <c r="D138" s="221" t="s">
        <v>269</v>
      </c>
      <c r="E138" s="103" t="s">
        <v>79</v>
      </c>
      <c r="F138" s="104" t="s">
        <v>185</v>
      </c>
      <c r="G138" s="105">
        <v>305000</v>
      </c>
      <c r="H138" s="105">
        <v>80000</v>
      </c>
      <c r="I138" s="105">
        <f aca="true" t="shared" si="13" ref="I138:I149">G138-H138</f>
        <v>225000</v>
      </c>
      <c r="J138" s="105"/>
      <c r="K138" s="105">
        <f>H138-J138</f>
        <v>80000</v>
      </c>
      <c r="L138" s="263"/>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59"/>
      <c r="BB138" s="59"/>
      <c r="BC138" s="59"/>
      <c r="BD138" s="59"/>
      <c r="BE138" s="59"/>
      <c r="BF138" s="59"/>
      <c r="BG138" s="59"/>
      <c r="BH138" s="59"/>
      <c r="BI138" s="59"/>
      <c r="BJ138" s="59"/>
      <c r="BK138" s="59"/>
      <c r="BL138" s="59"/>
      <c r="BM138" s="59"/>
      <c r="BN138" s="59"/>
      <c r="BO138" s="59"/>
      <c r="BP138" s="59"/>
      <c r="BQ138" s="59"/>
      <c r="BR138" s="59"/>
      <c r="BS138" s="59"/>
      <c r="BT138" s="59"/>
      <c r="BU138" s="59"/>
      <c r="BV138" s="59"/>
      <c r="BW138" s="59"/>
      <c r="BX138" s="59"/>
      <c r="BY138" s="59"/>
      <c r="BZ138" s="59"/>
      <c r="CA138" s="59"/>
      <c r="CB138" s="59"/>
      <c r="CC138" s="59"/>
      <c r="CD138" s="59"/>
      <c r="CE138" s="59"/>
      <c r="CF138" s="59"/>
      <c r="CG138" s="59"/>
      <c r="CH138" s="59"/>
      <c r="CI138" s="59"/>
      <c r="CJ138" s="59"/>
      <c r="CK138" s="59"/>
      <c r="CL138" s="59"/>
      <c r="CM138" s="59"/>
      <c r="CN138" s="59"/>
      <c r="CO138" s="59"/>
      <c r="CP138" s="59"/>
      <c r="CQ138" s="59"/>
      <c r="CR138" s="59"/>
      <c r="CS138" s="59"/>
      <c r="CT138" s="59"/>
      <c r="CU138" s="59"/>
      <c r="CV138" s="59"/>
      <c r="CW138" s="59"/>
      <c r="CX138" s="59"/>
      <c r="CY138" s="59"/>
      <c r="CZ138" s="59"/>
      <c r="DA138" s="59"/>
      <c r="DB138" s="59"/>
      <c r="DC138" s="59"/>
      <c r="DD138" s="59"/>
      <c r="DE138" s="59"/>
      <c r="DF138" s="59"/>
      <c r="DG138" s="59"/>
      <c r="DH138" s="59"/>
      <c r="DI138" s="59"/>
      <c r="DJ138" s="59"/>
      <c r="DK138" s="59"/>
      <c r="DL138" s="59"/>
      <c r="DM138" s="59"/>
      <c r="DN138" s="59"/>
      <c r="DO138" s="59"/>
      <c r="DP138" s="59"/>
      <c r="DQ138" s="59"/>
    </row>
    <row r="139" spans="2:121" s="132" customFormat="1" ht="100.5" customHeight="1">
      <c r="B139" s="133">
        <v>2</v>
      </c>
      <c r="C139" s="134" t="s">
        <v>221</v>
      </c>
      <c r="D139" s="312" t="s">
        <v>309</v>
      </c>
      <c r="E139" s="92" t="s">
        <v>191</v>
      </c>
      <c r="F139" s="135" t="s">
        <v>185</v>
      </c>
      <c r="G139" s="120">
        <f>G140+G141+G142</f>
        <v>420000</v>
      </c>
      <c r="H139" s="120">
        <f>H140+H141+H142</f>
        <v>133000</v>
      </c>
      <c r="I139" s="120">
        <f t="shared" si="13"/>
        <v>287000</v>
      </c>
      <c r="J139" s="120">
        <f>J140+J141+J142</f>
        <v>11830</v>
      </c>
      <c r="K139" s="120">
        <f>K140+K141+K142</f>
        <v>121170</v>
      </c>
      <c r="L139" s="137" t="s">
        <v>189</v>
      </c>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136"/>
      <c r="AM139" s="136"/>
      <c r="AN139" s="136"/>
      <c r="AO139" s="136"/>
      <c r="AP139" s="136"/>
      <c r="AQ139" s="136"/>
      <c r="AR139" s="136"/>
      <c r="AS139" s="136"/>
      <c r="AT139" s="136"/>
      <c r="AU139" s="136"/>
      <c r="AV139" s="136"/>
      <c r="AW139" s="136"/>
      <c r="AX139" s="136"/>
      <c r="AY139" s="136"/>
      <c r="AZ139" s="136"/>
      <c r="BA139" s="136"/>
      <c r="BB139" s="136"/>
      <c r="BC139" s="136"/>
      <c r="BD139" s="136"/>
      <c r="BE139" s="136"/>
      <c r="BF139" s="136"/>
      <c r="BG139" s="136"/>
      <c r="BH139" s="136"/>
      <c r="BI139" s="136"/>
      <c r="BJ139" s="136"/>
      <c r="BK139" s="136"/>
      <c r="BL139" s="136"/>
      <c r="BM139" s="136"/>
      <c r="BN139" s="136"/>
      <c r="BO139" s="136"/>
      <c r="BP139" s="136"/>
      <c r="BQ139" s="136"/>
      <c r="BR139" s="136"/>
      <c r="BS139" s="136"/>
      <c r="BT139" s="136"/>
      <c r="BU139" s="136"/>
      <c r="BV139" s="136"/>
      <c r="BW139" s="136"/>
      <c r="BX139" s="136"/>
      <c r="BY139" s="136"/>
      <c r="BZ139" s="136"/>
      <c r="CA139" s="136"/>
      <c r="CB139" s="136"/>
      <c r="CC139" s="136"/>
      <c r="CD139" s="136"/>
      <c r="CE139" s="136"/>
      <c r="CF139" s="136"/>
      <c r="CG139" s="136"/>
      <c r="CH139" s="136"/>
      <c r="CI139" s="136"/>
      <c r="CJ139" s="136"/>
      <c r="CK139" s="136"/>
      <c r="CL139" s="136"/>
      <c r="CM139" s="136"/>
      <c r="CN139" s="136"/>
      <c r="CO139" s="136"/>
      <c r="CP139" s="136"/>
      <c r="CQ139" s="136"/>
      <c r="CR139" s="136"/>
      <c r="CS139" s="136"/>
      <c r="CT139" s="136"/>
      <c r="CU139" s="136"/>
      <c r="CV139" s="136"/>
      <c r="CW139" s="136"/>
      <c r="CX139" s="136"/>
      <c r="CY139" s="136"/>
      <c r="CZ139" s="136"/>
      <c r="DA139" s="136"/>
      <c r="DB139" s="136"/>
      <c r="DC139" s="136"/>
      <c r="DD139" s="136"/>
      <c r="DE139" s="136"/>
      <c r="DF139" s="136"/>
      <c r="DG139" s="136"/>
      <c r="DH139" s="136"/>
      <c r="DI139" s="136"/>
      <c r="DJ139" s="136"/>
      <c r="DK139" s="136"/>
      <c r="DL139" s="136"/>
      <c r="DM139" s="136"/>
      <c r="DN139" s="136"/>
      <c r="DO139" s="136"/>
      <c r="DP139" s="136"/>
      <c r="DQ139" s="136"/>
    </row>
    <row r="140" spans="2:121" s="79" customFormat="1" ht="93" customHeight="1">
      <c r="B140" s="219" t="s">
        <v>120</v>
      </c>
      <c r="C140" s="246" t="s">
        <v>253</v>
      </c>
      <c r="D140" s="302"/>
      <c r="E140" s="247" t="s">
        <v>82</v>
      </c>
      <c r="F140" s="248" t="s">
        <v>185</v>
      </c>
      <c r="G140" s="113">
        <v>30000</v>
      </c>
      <c r="H140" s="113">
        <v>10000</v>
      </c>
      <c r="I140" s="105">
        <f t="shared" si="13"/>
        <v>20000</v>
      </c>
      <c r="J140" s="105"/>
      <c r="K140" s="105">
        <f>H140-J140</f>
        <v>10000</v>
      </c>
      <c r="L140" s="262"/>
      <c r="M140" s="159"/>
      <c r="N140" s="159"/>
      <c r="O140" s="159"/>
      <c r="P140" s="159"/>
      <c r="Q140" s="159"/>
      <c r="R140" s="159"/>
      <c r="S140" s="159"/>
      <c r="T140" s="159"/>
      <c r="U140" s="159"/>
      <c r="V140" s="159"/>
      <c r="W140" s="159"/>
      <c r="X140" s="159"/>
      <c r="Y140" s="159"/>
      <c r="Z140" s="159"/>
      <c r="AA140" s="159"/>
      <c r="AB140" s="159"/>
      <c r="AC140" s="159"/>
      <c r="AD140" s="159"/>
      <c r="AE140" s="159"/>
      <c r="AF140" s="159"/>
      <c r="AG140" s="159"/>
      <c r="AH140" s="159"/>
      <c r="AI140" s="159"/>
      <c r="AJ140" s="159"/>
      <c r="AK140" s="159"/>
      <c r="AL140" s="159"/>
      <c r="AM140" s="159"/>
      <c r="AN140" s="159"/>
      <c r="AO140" s="159"/>
      <c r="AP140" s="159"/>
      <c r="AQ140" s="159"/>
      <c r="AR140" s="159"/>
      <c r="AS140" s="159"/>
      <c r="AT140" s="159"/>
      <c r="AU140" s="159"/>
      <c r="AV140" s="159"/>
      <c r="AW140" s="159"/>
      <c r="AX140" s="159"/>
      <c r="AY140" s="159"/>
      <c r="AZ140" s="159"/>
      <c r="BA140" s="159"/>
      <c r="BB140" s="159"/>
      <c r="BC140" s="159"/>
      <c r="BD140" s="159"/>
      <c r="BE140" s="159"/>
      <c r="BF140" s="159"/>
      <c r="BG140" s="159"/>
      <c r="BH140" s="159"/>
      <c r="BI140" s="159"/>
      <c r="BJ140" s="159"/>
      <c r="BK140" s="159"/>
      <c r="BL140" s="159"/>
      <c r="BM140" s="159"/>
      <c r="BN140" s="159"/>
      <c r="BO140" s="159"/>
      <c r="BP140" s="159"/>
      <c r="BQ140" s="159"/>
      <c r="BR140" s="159"/>
      <c r="BS140" s="159"/>
      <c r="BT140" s="159"/>
      <c r="BU140" s="159"/>
      <c r="BV140" s="159"/>
      <c r="BW140" s="159"/>
      <c r="BX140" s="159"/>
      <c r="BY140" s="159"/>
      <c r="BZ140" s="159"/>
      <c r="CA140" s="159"/>
      <c r="CB140" s="159"/>
      <c r="CC140" s="159"/>
      <c r="CD140" s="159"/>
      <c r="CE140" s="159"/>
      <c r="CF140" s="159"/>
      <c r="CG140" s="159"/>
      <c r="CH140" s="159"/>
      <c r="CI140" s="159"/>
      <c r="CJ140" s="159"/>
      <c r="CK140" s="159"/>
      <c r="CL140" s="159"/>
      <c r="CM140" s="159"/>
      <c r="CN140" s="159"/>
      <c r="CO140" s="159"/>
      <c r="CP140" s="159"/>
      <c r="CQ140" s="159"/>
      <c r="CR140" s="159"/>
      <c r="CS140" s="159"/>
      <c r="CT140" s="159"/>
      <c r="CU140" s="159"/>
      <c r="CV140" s="159"/>
      <c r="CW140" s="159"/>
      <c r="CX140" s="159"/>
      <c r="CY140" s="159"/>
      <c r="CZ140" s="159"/>
      <c r="DA140" s="159"/>
      <c r="DB140" s="159"/>
      <c r="DC140" s="159"/>
      <c r="DD140" s="159"/>
      <c r="DE140" s="159"/>
      <c r="DF140" s="159"/>
      <c r="DG140" s="159"/>
      <c r="DH140" s="159"/>
      <c r="DI140" s="159"/>
      <c r="DJ140" s="159"/>
      <c r="DK140" s="159"/>
      <c r="DL140" s="159"/>
      <c r="DM140" s="159"/>
      <c r="DN140" s="159"/>
      <c r="DO140" s="159"/>
      <c r="DP140" s="159"/>
      <c r="DQ140" s="159"/>
    </row>
    <row r="141" spans="2:121" s="79" customFormat="1" ht="123" customHeight="1">
      <c r="B141" s="219" t="s">
        <v>121</v>
      </c>
      <c r="C141" s="246" t="s">
        <v>253</v>
      </c>
      <c r="D141" s="302"/>
      <c r="E141" s="96" t="s">
        <v>187</v>
      </c>
      <c r="F141" s="229" t="s">
        <v>185</v>
      </c>
      <c r="G141" s="113">
        <v>152000</v>
      </c>
      <c r="H141" s="113">
        <v>25000</v>
      </c>
      <c r="I141" s="105">
        <f t="shared" si="13"/>
        <v>127000</v>
      </c>
      <c r="J141" s="105">
        <v>1820</v>
      </c>
      <c r="K141" s="105">
        <f>H141-J141</f>
        <v>23180</v>
      </c>
      <c r="L141" s="166" t="s">
        <v>363</v>
      </c>
      <c r="M141" s="159"/>
      <c r="N141" s="159"/>
      <c r="O141" s="159"/>
      <c r="P141" s="159"/>
      <c r="Q141" s="159"/>
      <c r="R141" s="159"/>
      <c r="S141" s="159"/>
      <c r="T141" s="159"/>
      <c r="U141" s="159"/>
      <c r="V141" s="159"/>
      <c r="W141" s="159"/>
      <c r="X141" s="159"/>
      <c r="Y141" s="159"/>
      <c r="Z141" s="159"/>
      <c r="AA141" s="159"/>
      <c r="AB141" s="159"/>
      <c r="AC141" s="159"/>
      <c r="AD141" s="159"/>
      <c r="AE141" s="159"/>
      <c r="AF141" s="159"/>
      <c r="AG141" s="159"/>
      <c r="AH141" s="159"/>
      <c r="AI141" s="159"/>
      <c r="AJ141" s="159"/>
      <c r="AK141" s="159"/>
      <c r="AL141" s="159"/>
      <c r="AM141" s="159"/>
      <c r="AN141" s="159"/>
      <c r="AO141" s="159"/>
      <c r="AP141" s="159"/>
      <c r="AQ141" s="159"/>
      <c r="AR141" s="159"/>
      <c r="AS141" s="159"/>
      <c r="AT141" s="159"/>
      <c r="AU141" s="159"/>
      <c r="AV141" s="159"/>
      <c r="AW141" s="159"/>
      <c r="AX141" s="159"/>
      <c r="AY141" s="159"/>
      <c r="AZ141" s="159"/>
      <c r="BA141" s="159"/>
      <c r="BB141" s="159"/>
      <c r="BC141" s="159"/>
      <c r="BD141" s="159"/>
      <c r="BE141" s="159"/>
      <c r="BF141" s="159"/>
      <c r="BG141" s="159"/>
      <c r="BH141" s="159"/>
      <c r="BI141" s="159"/>
      <c r="BJ141" s="159"/>
      <c r="BK141" s="159"/>
      <c r="BL141" s="159"/>
      <c r="BM141" s="159"/>
      <c r="BN141" s="159"/>
      <c r="BO141" s="159"/>
      <c r="BP141" s="159"/>
      <c r="BQ141" s="159"/>
      <c r="BR141" s="159"/>
      <c r="BS141" s="159"/>
      <c r="BT141" s="159"/>
      <c r="BU141" s="159"/>
      <c r="BV141" s="159"/>
      <c r="BW141" s="159"/>
      <c r="BX141" s="159"/>
      <c r="BY141" s="159"/>
      <c r="BZ141" s="159"/>
      <c r="CA141" s="159"/>
      <c r="CB141" s="159"/>
      <c r="CC141" s="159"/>
      <c r="CD141" s="159"/>
      <c r="CE141" s="159"/>
      <c r="CF141" s="159"/>
      <c r="CG141" s="159"/>
      <c r="CH141" s="159"/>
      <c r="CI141" s="159"/>
      <c r="CJ141" s="159"/>
      <c r="CK141" s="159"/>
      <c r="CL141" s="159"/>
      <c r="CM141" s="159"/>
      <c r="CN141" s="159"/>
      <c r="CO141" s="159"/>
      <c r="CP141" s="159"/>
      <c r="CQ141" s="159"/>
      <c r="CR141" s="159"/>
      <c r="CS141" s="159"/>
      <c r="CT141" s="159"/>
      <c r="CU141" s="159"/>
      <c r="CV141" s="159"/>
      <c r="CW141" s="159"/>
      <c r="CX141" s="159"/>
      <c r="CY141" s="159"/>
      <c r="CZ141" s="159"/>
      <c r="DA141" s="159"/>
      <c r="DB141" s="159"/>
      <c r="DC141" s="159"/>
      <c r="DD141" s="159"/>
      <c r="DE141" s="159"/>
      <c r="DF141" s="159"/>
      <c r="DG141" s="159"/>
      <c r="DH141" s="159"/>
      <c r="DI141" s="159"/>
      <c r="DJ141" s="159"/>
      <c r="DK141" s="159"/>
      <c r="DL141" s="159"/>
      <c r="DM141" s="159"/>
      <c r="DN141" s="159"/>
      <c r="DO141" s="159"/>
      <c r="DP141" s="159"/>
      <c r="DQ141" s="159"/>
    </row>
    <row r="142" spans="2:121" s="79" customFormat="1" ht="129.75" customHeight="1">
      <c r="B142" s="219" t="s">
        <v>122</v>
      </c>
      <c r="C142" s="246" t="s">
        <v>253</v>
      </c>
      <c r="D142" s="302"/>
      <c r="E142" s="96" t="s">
        <v>188</v>
      </c>
      <c r="F142" s="229" t="s">
        <v>185</v>
      </c>
      <c r="G142" s="113">
        <v>238000</v>
      </c>
      <c r="H142" s="113">
        <v>98000</v>
      </c>
      <c r="I142" s="105">
        <f t="shared" si="13"/>
        <v>140000</v>
      </c>
      <c r="J142" s="105">
        <v>10010</v>
      </c>
      <c r="K142" s="105">
        <f>H142-J142</f>
        <v>87990</v>
      </c>
      <c r="L142" s="166" t="s">
        <v>363</v>
      </c>
      <c r="M142" s="159"/>
      <c r="N142" s="159"/>
      <c r="O142" s="159"/>
      <c r="P142" s="159"/>
      <c r="Q142" s="159"/>
      <c r="R142" s="159"/>
      <c r="S142" s="159"/>
      <c r="T142" s="159"/>
      <c r="U142" s="159"/>
      <c r="V142" s="159"/>
      <c r="W142" s="159"/>
      <c r="X142" s="159"/>
      <c r="Y142" s="159"/>
      <c r="Z142" s="159"/>
      <c r="AA142" s="159"/>
      <c r="AB142" s="159"/>
      <c r="AC142" s="159"/>
      <c r="AD142" s="159"/>
      <c r="AE142" s="159"/>
      <c r="AF142" s="159"/>
      <c r="AG142" s="159"/>
      <c r="AH142" s="159"/>
      <c r="AI142" s="159"/>
      <c r="AJ142" s="159"/>
      <c r="AK142" s="159"/>
      <c r="AL142" s="159"/>
      <c r="AM142" s="159"/>
      <c r="AN142" s="159"/>
      <c r="AO142" s="159"/>
      <c r="AP142" s="159"/>
      <c r="AQ142" s="159"/>
      <c r="AR142" s="159"/>
      <c r="AS142" s="159"/>
      <c r="AT142" s="159"/>
      <c r="AU142" s="159"/>
      <c r="AV142" s="159"/>
      <c r="AW142" s="159"/>
      <c r="AX142" s="159"/>
      <c r="AY142" s="159"/>
      <c r="AZ142" s="159"/>
      <c r="BA142" s="159"/>
      <c r="BB142" s="159"/>
      <c r="BC142" s="159"/>
      <c r="BD142" s="159"/>
      <c r="BE142" s="159"/>
      <c r="BF142" s="159"/>
      <c r="BG142" s="159"/>
      <c r="BH142" s="159"/>
      <c r="BI142" s="159"/>
      <c r="BJ142" s="159"/>
      <c r="BK142" s="159"/>
      <c r="BL142" s="159"/>
      <c r="BM142" s="159"/>
      <c r="BN142" s="159"/>
      <c r="BO142" s="159"/>
      <c r="BP142" s="159"/>
      <c r="BQ142" s="159"/>
      <c r="BR142" s="159"/>
      <c r="BS142" s="159"/>
      <c r="BT142" s="159"/>
      <c r="BU142" s="159"/>
      <c r="BV142" s="159"/>
      <c r="BW142" s="159"/>
      <c r="BX142" s="159"/>
      <c r="BY142" s="159"/>
      <c r="BZ142" s="159"/>
      <c r="CA142" s="159"/>
      <c r="CB142" s="159"/>
      <c r="CC142" s="159"/>
      <c r="CD142" s="159"/>
      <c r="CE142" s="159"/>
      <c r="CF142" s="159"/>
      <c r="CG142" s="159"/>
      <c r="CH142" s="159"/>
      <c r="CI142" s="159"/>
      <c r="CJ142" s="159"/>
      <c r="CK142" s="159"/>
      <c r="CL142" s="159"/>
      <c r="CM142" s="159"/>
      <c r="CN142" s="159"/>
      <c r="CO142" s="159"/>
      <c r="CP142" s="159"/>
      <c r="CQ142" s="159"/>
      <c r="CR142" s="159"/>
      <c r="CS142" s="159"/>
      <c r="CT142" s="159"/>
      <c r="CU142" s="159"/>
      <c r="CV142" s="159"/>
      <c r="CW142" s="159"/>
      <c r="CX142" s="159"/>
      <c r="CY142" s="159"/>
      <c r="CZ142" s="159"/>
      <c r="DA142" s="159"/>
      <c r="DB142" s="159"/>
      <c r="DC142" s="159"/>
      <c r="DD142" s="159"/>
      <c r="DE142" s="159"/>
      <c r="DF142" s="159"/>
      <c r="DG142" s="159"/>
      <c r="DH142" s="159"/>
      <c r="DI142" s="159"/>
      <c r="DJ142" s="159"/>
      <c r="DK142" s="159"/>
      <c r="DL142" s="159"/>
      <c r="DM142" s="159"/>
      <c r="DN142" s="159"/>
      <c r="DO142" s="159"/>
      <c r="DP142" s="159"/>
      <c r="DQ142" s="159"/>
    </row>
    <row r="143" spans="2:121" ht="96.75" customHeight="1">
      <c r="B143" s="223">
        <v>3</v>
      </c>
      <c r="C143" s="249" t="s">
        <v>118</v>
      </c>
      <c r="D143" s="221" t="s">
        <v>311</v>
      </c>
      <c r="E143" s="103" t="s">
        <v>79</v>
      </c>
      <c r="F143" s="104" t="s">
        <v>185</v>
      </c>
      <c r="G143" s="105">
        <v>60000</v>
      </c>
      <c r="H143" s="105">
        <v>20000</v>
      </c>
      <c r="I143" s="105">
        <f t="shared" si="13"/>
        <v>40000</v>
      </c>
      <c r="J143" s="105"/>
      <c r="K143" s="105">
        <f>H143-J143</f>
        <v>20000</v>
      </c>
      <c r="L143" s="263"/>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c r="BA143" s="59"/>
      <c r="BB143" s="59"/>
      <c r="BC143" s="59"/>
      <c r="BD143" s="59"/>
      <c r="BE143" s="59"/>
      <c r="BF143" s="59"/>
      <c r="BG143" s="59"/>
      <c r="BH143" s="59"/>
      <c r="BI143" s="59"/>
      <c r="BJ143" s="59"/>
      <c r="BK143" s="59"/>
      <c r="BL143" s="59"/>
      <c r="BM143" s="59"/>
      <c r="BN143" s="59"/>
      <c r="BO143" s="59"/>
      <c r="BP143" s="59"/>
      <c r="BQ143" s="59"/>
      <c r="BR143" s="59"/>
      <c r="BS143" s="59"/>
      <c r="BT143" s="59"/>
      <c r="BU143" s="59"/>
      <c r="BV143" s="59"/>
      <c r="BW143" s="59"/>
      <c r="BX143" s="59"/>
      <c r="BY143" s="59"/>
      <c r="BZ143" s="59"/>
      <c r="CA143" s="59"/>
      <c r="CB143" s="59"/>
      <c r="CC143" s="59"/>
      <c r="CD143" s="59"/>
      <c r="CE143" s="59"/>
      <c r="CF143" s="59"/>
      <c r="CG143" s="59"/>
      <c r="CH143" s="59"/>
      <c r="CI143" s="59"/>
      <c r="CJ143" s="59"/>
      <c r="CK143" s="59"/>
      <c r="CL143" s="59"/>
      <c r="CM143" s="59"/>
      <c r="CN143" s="59"/>
      <c r="CO143" s="59"/>
      <c r="CP143" s="59"/>
      <c r="CQ143" s="59"/>
      <c r="CR143" s="59"/>
      <c r="CS143" s="59"/>
      <c r="CT143" s="59"/>
      <c r="CU143" s="59"/>
      <c r="CV143" s="59"/>
      <c r="CW143" s="59"/>
      <c r="CX143" s="59"/>
      <c r="CY143" s="59"/>
      <c r="CZ143" s="59"/>
      <c r="DA143" s="59"/>
      <c r="DB143" s="59"/>
      <c r="DC143" s="59"/>
      <c r="DD143" s="59"/>
      <c r="DE143" s="59"/>
      <c r="DF143" s="59"/>
      <c r="DG143" s="59"/>
      <c r="DH143" s="59"/>
      <c r="DI143" s="59"/>
      <c r="DJ143" s="59"/>
      <c r="DK143" s="59"/>
      <c r="DL143" s="59"/>
      <c r="DM143" s="59"/>
      <c r="DN143" s="59"/>
      <c r="DO143" s="59"/>
      <c r="DP143" s="59"/>
      <c r="DQ143" s="59"/>
    </row>
    <row r="144" spans="2:121" s="68" customFormat="1" ht="103.5" customHeight="1">
      <c r="B144" s="91">
        <v>4</v>
      </c>
      <c r="C144" s="110" t="s">
        <v>186</v>
      </c>
      <c r="D144" s="313" t="s">
        <v>310</v>
      </c>
      <c r="E144" s="92" t="s">
        <v>191</v>
      </c>
      <c r="F144" s="100" t="s">
        <v>185</v>
      </c>
      <c r="G144" s="217">
        <f>G145+G146+G147+G148</f>
        <v>21393300</v>
      </c>
      <c r="H144" s="94">
        <f>H145+H146+H147+H148</f>
        <v>170000</v>
      </c>
      <c r="I144" s="94">
        <f t="shared" si="13"/>
        <v>21223300</v>
      </c>
      <c r="J144" s="94">
        <f>J145+J146+J147+J148</f>
        <v>16939</v>
      </c>
      <c r="K144" s="94">
        <f>K145+K146+K147+K148</f>
        <v>153061</v>
      </c>
      <c r="L144" s="106" t="s">
        <v>189</v>
      </c>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c r="BS144" s="58"/>
      <c r="BT144" s="58"/>
      <c r="BU144" s="58"/>
      <c r="BV144" s="58"/>
      <c r="BW144" s="58"/>
      <c r="BX144" s="58"/>
      <c r="BY144" s="58"/>
      <c r="BZ144" s="58"/>
      <c r="CA144" s="58"/>
      <c r="CB144" s="58"/>
      <c r="CC144" s="58"/>
      <c r="CD144" s="58"/>
      <c r="CE144" s="58"/>
      <c r="CF144" s="58"/>
      <c r="CG144" s="58"/>
      <c r="CH144" s="58"/>
      <c r="CI144" s="58"/>
      <c r="CJ144" s="58"/>
      <c r="CK144" s="58"/>
      <c r="CL144" s="58"/>
      <c r="CM144" s="58"/>
      <c r="CN144" s="58"/>
      <c r="CO144" s="58"/>
      <c r="CP144" s="58"/>
      <c r="CQ144" s="58"/>
      <c r="CR144" s="58"/>
      <c r="CS144" s="58"/>
      <c r="CT144" s="58"/>
      <c r="CU144" s="58"/>
      <c r="CV144" s="58"/>
      <c r="CW144" s="58"/>
      <c r="CX144" s="58"/>
      <c r="CY144" s="58"/>
      <c r="CZ144" s="58"/>
      <c r="DA144" s="58"/>
      <c r="DB144" s="58"/>
      <c r="DC144" s="58"/>
      <c r="DD144" s="58"/>
      <c r="DE144" s="58"/>
      <c r="DF144" s="58"/>
      <c r="DG144" s="58"/>
      <c r="DH144" s="58"/>
      <c r="DI144" s="58"/>
      <c r="DJ144" s="58"/>
      <c r="DK144" s="58"/>
      <c r="DL144" s="58"/>
      <c r="DM144" s="58"/>
      <c r="DN144" s="58"/>
      <c r="DO144" s="58"/>
      <c r="DP144" s="58"/>
      <c r="DQ144" s="58"/>
    </row>
    <row r="145" spans="2:121" s="216" customFormat="1" ht="94.5" customHeight="1">
      <c r="B145" s="160" t="s">
        <v>120</v>
      </c>
      <c r="C145" s="250" t="s">
        <v>141</v>
      </c>
      <c r="D145" s="321"/>
      <c r="E145" s="96" t="s">
        <v>187</v>
      </c>
      <c r="F145" s="229" t="s">
        <v>185</v>
      </c>
      <c r="G145" s="78">
        <v>5411700</v>
      </c>
      <c r="H145" s="78">
        <v>32000</v>
      </c>
      <c r="I145" s="78">
        <f t="shared" si="13"/>
        <v>5379700</v>
      </c>
      <c r="J145" s="78">
        <v>1506</v>
      </c>
      <c r="K145" s="105">
        <f>H145-J145</f>
        <v>30494</v>
      </c>
      <c r="L145" s="104" t="s">
        <v>350</v>
      </c>
      <c r="M145" s="156"/>
      <c r="N145" s="215"/>
      <c r="O145" s="215"/>
      <c r="P145" s="215"/>
      <c r="Q145" s="215"/>
      <c r="R145" s="215"/>
      <c r="S145" s="215"/>
      <c r="T145" s="215"/>
      <c r="U145" s="215"/>
      <c r="V145" s="215"/>
      <c r="W145" s="215"/>
      <c r="X145" s="215"/>
      <c r="Y145" s="215"/>
      <c r="Z145" s="215"/>
      <c r="AA145" s="215"/>
      <c r="AB145" s="215"/>
      <c r="AC145" s="215"/>
      <c r="AD145" s="215"/>
      <c r="AE145" s="215"/>
      <c r="AF145" s="215"/>
      <c r="AG145" s="215"/>
      <c r="AH145" s="215"/>
      <c r="AI145" s="215"/>
      <c r="AJ145" s="215"/>
      <c r="AK145" s="215"/>
      <c r="AL145" s="215"/>
      <c r="AM145" s="215"/>
      <c r="AN145" s="215"/>
      <c r="AO145" s="215"/>
      <c r="AP145" s="215"/>
      <c r="AQ145" s="215"/>
      <c r="AR145" s="215"/>
      <c r="AS145" s="215"/>
      <c r="AT145" s="215"/>
      <c r="AU145" s="215"/>
      <c r="AV145" s="215"/>
      <c r="AW145" s="215"/>
      <c r="AX145" s="215"/>
      <c r="AY145" s="215"/>
      <c r="AZ145" s="215"/>
      <c r="BA145" s="215"/>
      <c r="BB145" s="215"/>
      <c r="BC145" s="215"/>
      <c r="BD145" s="215"/>
      <c r="BE145" s="215"/>
      <c r="BF145" s="215"/>
      <c r="BG145" s="215"/>
      <c r="BH145" s="215"/>
      <c r="BI145" s="215"/>
      <c r="BJ145" s="215"/>
      <c r="BK145" s="215"/>
      <c r="BL145" s="215"/>
      <c r="BM145" s="215"/>
      <c r="BN145" s="215"/>
      <c r="BO145" s="215"/>
      <c r="BP145" s="215"/>
      <c r="BQ145" s="215"/>
      <c r="BR145" s="215"/>
      <c r="BS145" s="215"/>
      <c r="BT145" s="215"/>
      <c r="BU145" s="215"/>
      <c r="BV145" s="215"/>
      <c r="BW145" s="215"/>
      <c r="BX145" s="215"/>
      <c r="BY145" s="215"/>
      <c r="BZ145" s="215"/>
      <c r="CA145" s="215"/>
      <c r="CB145" s="215"/>
      <c r="CC145" s="215"/>
      <c r="CD145" s="215"/>
      <c r="CE145" s="215"/>
      <c r="CF145" s="215"/>
      <c r="CG145" s="215"/>
      <c r="CH145" s="215"/>
      <c r="CI145" s="215"/>
      <c r="CJ145" s="215"/>
      <c r="CK145" s="215"/>
      <c r="CL145" s="215"/>
      <c r="CM145" s="215"/>
      <c r="CN145" s="215"/>
      <c r="CO145" s="215"/>
      <c r="CP145" s="215"/>
      <c r="CQ145" s="215"/>
      <c r="CR145" s="215"/>
      <c r="CS145" s="215"/>
      <c r="CT145" s="215"/>
      <c r="CU145" s="215"/>
      <c r="CV145" s="215"/>
      <c r="CW145" s="215"/>
      <c r="CX145" s="215"/>
      <c r="CY145" s="215"/>
      <c r="CZ145" s="215"/>
      <c r="DA145" s="215"/>
      <c r="DB145" s="215"/>
      <c r="DC145" s="215"/>
      <c r="DD145" s="215"/>
      <c r="DE145" s="215"/>
      <c r="DF145" s="215"/>
      <c r="DG145" s="215"/>
      <c r="DH145" s="215"/>
      <c r="DI145" s="215"/>
      <c r="DJ145" s="215"/>
      <c r="DK145" s="215"/>
      <c r="DL145" s="215"/>
      <c r="DM145" s="215"/>
      <c r="DN145" s="215"/>
      <c r="DO145" s="215"/>
      <c r="DP145" s="215"/>
      <c r="DQ145" s="215"/>
    </row>
    <row r="146" spans="2:121" s="216" customFormat="1" ht="215.25" customHeight="1">
      <c r="B146" s="160" t="s">
        <v>121</v>
      </c>
      <c r="C146" s="251" t="s">
        <v>142</v>
      </c>
      <c r="D146" s="321"/>
      <c r="E146" s="96" t="s">
        <v>188</v>
      </c>
      <c r="F146" s="229" t="s">
        <v>185</v>
      </c>
      <c r="G146" s="78">
        <v>10748000</v>
      </c>
      <c r="H146" s="78">
        <v>73000</v>
      </c>
      <c r="I146" s="78">
        <f t="shared" si="13"/>
        <v>10675000</v>
      </c>
      <c r="J146" s="78">
        <v>14166</v>
      </c>
      <c r="K146" s="105">
        <f>H146-J146</f>
        <v>58834</v>
      </c>
      <c r="L146" s="104" t="s">
        <v>364</v>
      </c>
      <c r="M146" s="215"/>
      <c r="N146" s="215"/>
      <c r="O146" s="215"/>
      <c r="P146" s="215"/>
      <c r="Q146" s="215"/>
      <c r="R146" s="215"/>
      <c r="S146" s="215"/>
      <c r="T146" s="215"/>
      <c r="U146" s="215"/>
      <c r="V146" s="215"/>
      <c r="W146" s="215"/>
      <c r="X146" s="215"/>
      <c r="Y146" s="215"/>
      <c r="Z146" s="215"/>
      <c r="AA146" s="215"/>
      <c r="AB146" s="215"/>
      <c r="AC146" s="215"/>
      <c r="AD146" s="215"/>
      <c r="AE146" s="215"/>
      <c r="AF146" s="215"/>
      <c r="AG146" s="215"/>
      <c r="AH146" s="215"/>
      <c r="AI146" s="215"/>
      <c r="AJ146" s="215"/>
      <c r="AK146" s="215"/>
      <c r="AL146" s="215"/>
      <c r="AM146" s="215"/>
      <c r="AN146" s="215"/>
      <c r="AO146" s="215"/>
      <c r="AP146" s="215"/>
      <c r="AQ146" s="215"/>
      <c r="AR146" s="215"/>
      <c r="AS146" s="215"/>
      <c r="AT146" s="215"/>
      <c r="AU146" s="215"/>
      <c r="AV146" s="215"/>
      <c r="AW146" s="215"/>
      <c r="AX146" s="215"/>
      <c r="AY146" s="215"/>
      <c r="AZ146" s="215"/>
      <c r="BA146" s="215"/>
      <c r="BB146" s="215"/>
      <c r="BC146" s="215"/>
      <c r="BD146" s="215"/>
      <c r="BE146" s="215"/>
      <c r="BF146" s="215"/>
      <c r="BG146" s="215"/>
      <c r="BH146" s="215"/>
      <c r="BI146" s="215"/>
      <c r="BJ146" s="215"/>
      <c r="BK146" s="215"/>
      <c r="BL146" s="215"/>
      <c r="BM146" s="215"/>
      <c r="BN146" s="215"/>
      <c r="BO146" s="215"/>
      <c r="BP146" s="215"/>
      <c r="BQ146" s="215"/>
      <c r="BR146" s="215"/>
      <c r="BS146" s="215"/>
      <c r="BT146" s="215"/>
      <c r="BU146" s="215"/>
      <c r="BV146" s="215"/>
      <c r="BW146" s="215"/>
      <c r="BX146" s="215"/>
      <c r="BY146" s="215"/>
      <c r="BZ146" s="215"/>
      <c r="CA146" s="215"/>
      <c r="CB146" s="215"/>
      <c r="CC146" s="215"/>
      <c r="CD146" s="215"/>
      <c r="CE146" s="215"/>
      <c r="CF146" s="215"/>
      <c r="CG146" s="215"/>
      <c r="CH146" s="215"/>
      <c r="CI146" s="215"/>
      <c r="CJ146" s="215"/>
      <c r="CK146" s="215"/>
      <c r="CL146" s="215"/>
      <c r="CM146" s="215"/>
      <c r="CN146" s="215"/>
      <c r="CO146" s="215"/>
      <c r="CP146" s="215"/>
      <c r="CQ146" s="215"/>
      <c r="CR146" s="215"/>
      <c r="CS146" s="215"/>
      <c r="CT146" s="215"/>
      <c r="CU146" s="215"/>
      <c r="CV146" s="215"/>
      <c r="CW146" s="215"/>
      <c r="CX146" s="215"/>
      <c r="CY146" s="215"/>
      <c r="CZ146" s="215"/>
      <c r="DA146" s="215"/>
      <c r="DB146" s="215"/>
      <c r="DC146" s="215"/>
      <c r="DD146" s="215"/>
      <c r="DE146" s="215"/>
      <c r="DF146" s="215"/>
      <c r="DG146" s="215"/>
      <c r="DH146" s="215"/>
      <c r="DI146" s="215"/>
      <c r="DJ146" s="215"/>
      <c r="DK146" s="215"/>
      <c r="DL146" s="215"/>
      <c r="DM146" s="215"/>
      <c r="DN146" s="215"/>
      <c r="DO146" s="215"/>
      <c r="DP146" s="215"/>
      <c r="DQ146" s="215"/>
    </row>
    <row r="147" spans="2:121" s="216" customFormat="1" ht="81.75" customHeight="1">
      <c r="B147" s="160" t="s">
        <v>122</v>
      </c>
      <c r="C147" s="250" t="s">
        <v>143</v>
      </c>
      <c r="D147" s="321"/>
      <c r="E147" s="96" t="s">
        <v>190</v>
      </c>
      <c r="F147" s="229" t="s">
        <v>185</v>
      </c>
      <c r="G147" s="78">
        <v>3463000</v>
      </c>
      <c r="H147" s="78">
        <v>43000</v>
      </c>
      <c r="I147" s="78">
        <f t="shared" si="13"/>
        <v>3420000</v>
      </c>
      <c r="J147" s="78">
        <v>1068</v>
      </c>
      <c r="K147" s="105">
        <f>H147-J147</f>
        <v>41932</v>
      </c>
      <c r="L147" s="104" t="s">
        <v>348</v>
      </c>
      <c r="M147" s="215"/>
      <c r="N147" s="215"/>
      <c r="O147" s="215"/>
      <c r="P147" s="215"/>
      <c r="Q147" s="215"/>
      <c r="R147" s="215"/>
      <c r="S147" s="215"/>
      <c r="T147" s="215"/>
      <c r="U147" s="215"/>
      <c r="V147" s="215"/>
      <c r="W147" s="215"/>
      <c r="X147" s="215"/>
      <c r="Y147" s="215"/>
      <c r="Z147" s="215"/>
      <c r="AA147" s="215"/>
      <c r="AB147" s="215"/>
      <c r="AC147" s="215"/>
      <c r="AD147" s="215"/>
      <c r="AE147" s="215"/>
      <c r="AF147" s="215"/>
      <c r="AG147" s="215"/>
      <c r="AH147" s="215"/>
      <c r="AI147" s="215"/>
      <c r="AJ147" s="215"/>
      <c r="AK147" s="215"/>
      <c r="AL147" s="215"/>
      <c r="AM147" s="215"/>
      <c r="AN147" s="215"/>
      <c r="AO147" s="215"/>
      <c r="AP147" s="215"/>
      <c r="AQ147" s="215"/>
      <c r="AR147" s="215"/>
      <c r="AS147" s="215"/>
      <c r="AT147" s="215"/>
      <c r="AU147" s="215"/>
      <c r="AV147" s="215"/>
      <c r="AW147" s="215"/>
      <c r="AX147" s="215"/>
      <c r="AY147" s="215"/>
      <c r="AZ147" s="215"/>
      <c r="BA147" s="215"/>
      <c r="BB147" s="215"/>
      <c r="BC147" s="215"/>
      <c r="BD147" s="215"/>
      <c r="BE147" s="215"/>
      <c r="BF147" s="215"/>
      <c r="BG147" s="215"/>
      <c r="BH147" s="215"/>
      <c r="BI147" s="215"/>
      <c r="BJ147" s="215"/>
      <c r="BK147" s="215"/>
      <c r="BL147" s="215"/>
      <c r="BM147" s="215"/>
      <c r="BN147" s="215"/>
      <c r="BO147" s="215"/>
      <c r="BP147" s="215"/>
      <c r="BQ147" s="215"/>
      <c r="BR147" s="215"/>
      <c r="BS147" s="215"/>
      <c r="BT147" s="215"/>
      <c r="BU147" s="215"/>
      <c r="BV147" s="215"/>
      <c r="BW147" s="215"/>
      <c r="BX147" s="215"/>
      <c r="BY147" s="215"/>
      <c r="BZ147" s="215"/>
      <c r="CA147" s="215"/>
      <c r="CB147" s="215"/>
      <c r="CC147" s="215"/>
      <c r="CD147" s="215"/>
      <c r="CE147" s="215"/>
      <c r="CF147" s="215"/>
      <c r="CG147" s="215"/>
      <c r="CH147" s="215"/>
      <c r="CI147" s="215"/>
      <c r="CJ147" s="215"/>
      <c r="CK147" s="215"/>
      <c r="CL147" s="215"/>
      <c r="CM147" s="215"/>
      <c r="CN147" s="215"/>
      <c r="CO147" s="215"/>
      <c r="CP147" s="215"/>
      <c r="CQ147" s="215"/>
      <c r="CR147" s="215"/>
      <c r="CS147" s="215"/>
      <c r="CT147" s="215"/>
      <c r="CU147" s="215"/>
      <c r="CV147" s="215"/>
      <c r="CW147" s="215"/>
      <c r="CX147" s="215"/>
      <c r="CY147" s="215"/>
      <c r="CZ147" s="215"/>
      <c r="DA147" s="215"/>
      <c r="DB147" s="215"/>
      <c r="DC147" s="215"/>
      <c r="DD147" s="215"/>
      <c r="DE147" s="215"/>
      <c r="DF147" s="215"/>
      <c r="DG147" s="215"/>
      <c r="DH147" s="215"/>
      <c r="DI147" s="215"/>
      <c r="DJ147" s="215"/>
      <c r="DK147" s="215"/>
      <c r="DL147" s="215"/>
      <c r="DM147" s="215"/>
      <c r="DN147" s="215"/>
      <c r="DO147" s="215"/>
      <c r="DP147" s="215"/>
      <c r="DQ147" s="215"/>
    </row>
    <row r="148" spans="1:121" s="216" customFormat="1" ht="70.5" customHeight="1">
      <c r="A148" s="216" t="s">
        <v>144</v>
      </c>
      <c r="B148" s="160" t="s">
        <v>123</v>
      </c>
      <c r="C148" s="250" t="s">
        <v>144</v>
      </c>
      <c r="D148" s="321"/>
      <c r="E148" s="96" t="s">
        <v>82</v>
      </c>
      <c r="F148" s="229" t="s">
        <v>185</v>
      </c>
      <c r="G148" s="78">
        <v>1770600</v>
      </c>
      <c r="H148" s="78">
        <v>22000</v>
      </c>
      <c r="I148" s="78">
        <f t="shared" si="13"/>
        <v>1748600</v>
      </c>
      <c r="J148" s="78">
        <v>199</v>
      </c>
      <c r="K148" s="105">
        <f>H148-J148</f>
        <v>21801</v>
      </c>
      <c r="L148" s="270" t="s">
        <v>349</v>
      </c>
      <c r="M148" s="215"/>
      <c r="N148" s="215"/>
      <c r="O148" s="215"/>
      <c r="P148" s="215"/>
      <c r="Q148" s="215"/>
      <c r="R148" s="215"/>
      <c r="S148" s="215"/>
      <c r="T148" s="215"/>
      <c r="U148" s="215"/>
      <c r="V148" s="215"/>
      <c r="W148" s="215"/>
      <c r="X148" s="215"/>
      <c r="Y148" s="215"/>
      <c r="Z148" s="215"/>
      <c r="AA148" s="215"/>
      <c r="AB148" s="215"/>
      <c r="AC148" s="215"/>
      <c r="AD148" s="215"/>
      <c r="AE148" s="215"/>
      <c r="AF148" s="215"/>
      <c r="AG148" s="215"/>
      <c r="AH148" s="215"/>
      <c r="AI148" s="215"/>
      <c r="AJ148" s="215"/>
      <c r="AK148" s="215"/>
      <c r="AL148" s="215"/>
      <c r="AM148" s="215"/>
      <c r="AN148" s="215"/>
      <c r="AO148" s="215"/>
      <c r="AP148" s="215"/>
      <c r="AQ148" s="215"/>
      <c r="AR148" s="215"/>
      <c r="AS148" s="215"/>
      <c r="AT148" s="215"/>
      <c r="AU148" s="215"/>
      <c r="AV148" s="215"/>
      <c r="AW148" s="215"/>
      <c r="AX148" s="215"/>
      <c r="AY148" s="215"/>
      <c r="AZ148" s="215"/>
      <c r="BA148" s="215"/>
      <c r="BB148" s="215"/>
      <c r="BC148" s="215"/>
      <c r="BD148" s="215"/>
      <c r="BE148" s="215"/>
      <c r="BF148" s="215"/>
      <c r="BG148" s="215"/>
      <c r="BH148" s="215"/>
      <c r="BI148" s="215"/>
      <c r="BJ148" s="215"/>
      <c r="BK148" s="215"/>
      <c r="BL148" s="215"/>
      <c r="BM148" s="215"/>
      <c r="BN148" s="215"/>
      <c r="BO148" s="215"/>
      <c r="BP148" s="215"/>
      <c r="BQ148" s="215"/>
      <c r="BR148" s="215"/>
      <c r="BS148" s="215"/>
      <c r="BT148" s="215"/>
      <c r="BU148" s="215"/>
      <c r="BV148" s="215"/>
      <c r="BW148" s="215"/>
      <c r="BX148" s="215"/>
      <c r="BY148" s="215"/>
      <c r="BZ148" s="215"/>
      <c r="CA148" s="215"/>
      <c r="CB148" s="215"/>
      <c r="CC148" s="215"/>
      <c r="CD148" s="215"/>
      <c r="CE148" s="215"/>
      <c r="CF148" s="215"/>
      <c r="CG148" s="215"/>
      <c r="CH148" s="215"/>
      <c r="CI148" s="215"/>
      <c r="CJ148" s="215"/>
      <c r="CK148" s="215"/>
      <c r="CL148" s="215"/>
      <c r="CM148" s="215"/>
      <c r="CN148" s="215"/>
      <c r="CO148" s="215"/>
      <c r="CP148" s="215"/>
      <c r="CQ148" s="215"/>
      <c r="CR148" s="215"/>
      <c r="CS148" s="215"/>
      <c r="CT148" s="215"/>
      <c r="CU148" s="215"/>
      <c r="CV148" s="215"/>
      <c r="CW148" s="215"/>
      <c r="CX148" s="215"/>
      <c r="CY148" s="215"/>
      <c r="CZ148" s="215"/>
      <c r="DA148" s="215"/>
      <c r="DB148" s="215"/>
      <c r="DC148" s="215"/>
      <c r="DD148" s="215"/>
      <c r="DE148" s="215"/>
      <c r="DF148" s="215"/>
      <c r="DG148" s="215"/>
      <c r="DH148" s="215"/>
      <c r="DI148" s="215"/>
      <c r="DJ148" s="215"/>
      <c r="DK148" s="215"/>
      <c r="DL148" s="215"/>
      <c r="DM148" s="215"/>
      <c r="DN148" s="215"/>
      <c r="DO148" s="215"/>
      <c r="DP148" s="215"/>
      <c r="DQ148" s="215"/>
    </row>
    <row r="149" spans="1:121" s="61" customFormat="1" ht="96.75" customHeight="1" hidden="1" thickBot="1">
      <c r="A149" s="69"/>
      <c r="B149" s="175">
        <v>5</v>
      </c>
      <c r="C149" s="173" t="s">
        <v>119</v>
      </c>
      <c r="D149" s="173" t="s">
        <v>91</v>
      </c>
      <c r="E149" s="107" t="s">
        <v>100</v>
      </c>
      <c r="F149" s="82" t="s">
        <v>64</v>
      </c>
      <c r="G149" s="97"/>
      <c r="H149" s="97"/>
      <c r="I149" s="97">
        <f t="shared" si="13"/>
        <v>0</v>
      </c>
      <c r="J149" s="97"/>
      <c r="K149" s="97"/>
      <c r="L149" s="173"/>
      <c r="M149" s="59"/>
      <c r="N149" s="59"/>
      <c r="O149" s="59"/>
      <c r="P149" s="70"/>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c r="BP149" s="123"/>
      <c r="BQ149" s="123"/>
      <c r="BR149" s="123"/>
      <c r="BS149" s="123"/>
      <c r="BT149" s="123"/>
      <c r="BU149" s="123"/>
      <c r="BV149" s="123"/>
      <c r="BW149" s="123"/>
      <c r="BX149" s="123"/>
      <c r="BY149" s="123"/>
      <c r="BZ149" s="123"/>
      <c r="CA149" s="123"/>
      <c r="CB149" s="123"/>
      <c r="CC149" s="123"/>
      <c r="CD149" s="123"/>
      <c r="CE149" s="123"/>
      <c r="CF149" s="123"/>
      <c r="CG149" s="123"/>
      <c r="CH149" s="123"/>
      <c r="CI149" s="123"/>
      <c r="CJ149" s="123"/>
      <c r="CK149" s="123"/>
      <c r="CL149" s="123"/>
      <c r="CM149" s="123"/>
      <c r="CN149" s="123"/>
      <c r="CO149" s="123"/>
      <c r="CP149" s="123"/>
      <c r="CQ149" s="123"/>
      <c r="CR149" s="123"/>
      <c r="CS149" s="123"/>
      <c r="CT149" s="123"/>
      <c r="CU149" s="123"/>
      <c r="CV149" s="123"/>
      <c r="CW149" s="123"/>
      <c r="CX149" s="123"/>
      <c r="CY149" s="123"/>
      <c r="CZ149" s="123"/>
      <c r="DA149" s="123"/>
      <c r="DB149" s="123"/>
      <c r="DC149" s="123"/>
      <c r="DD149" s="123"/>
      <c r="DE149" s="123"/>
      <c r="DF149" s="123"/>
      <c r="DG149" s="123"/>
      <c r="DH149" s="123"/>
      <c r="DI149" s="123"/>
      <c r="DJ149" s="123"/>
      <c r="DK149" s="123"/>
      <c r="DL149" s="123"/>
      <c r="DM149" s="123"/>
      <c r="DN149" s="123"/>
      <c r="DO149" s="123"/>
      <c r="DP149" s="123"/>
      <c r="DQ149" s="123"/>
    </row>
    <row r="150" spans="2:121" s="71" customFormat="1" ht="41.25" customHeight="1">
      <c r="B150" s="337" t="s">
        <v>84</v>
      </c>
      <c r="C150" s="338"/>
      <c r="D150" s="338"/>
      <c r="E150" s="339"/>
      <c r="F150" s="340"/>
      <c r="G150" s="197">
        <f>G138+G139+G143+G144</f>
        <v>22178300</v>
      </c>
      <c r="H150" s="197">
        <f>H138+H139+H143+H144</f>
        <v>403000</v>
      </c>
      <c r="I150" s="197">
        <f>I138+I139+I143+I144</f>
        <v>21775300</v>
      </c>
      <c r="J150" s="197">
        <f>J138+J139+J143+J144</f>
        <v>28769</v>
      </c>
      <c r="K150" s="197">
        <f>K138+K139+K143+K144</f>
        <v>374231</v>
      </c>
      <c r="L150" s="198" t="s">
        <v>189</v>
      </c>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c r="AY150" s="72"/>
      <c r="AZ150" s="72"/>
      <c r="BA150" s="72"/>
      <c r="BB150" s="72"/>
      <c r="BC150" s="72"/>
      <c r="BD150" s="72"/>
      <c r="BE150" s="72"/>
      <c r="BF150" s="72"/>
      <c r="BG150" s="72"/>
      <c r="BH150" s="72"/>
      <c r="BI150" s="72"/>
      <c r="BJ150" s="72"/>
      <c r="BK150" s="72"/>
      <c r="BL150" s="72"/>
      <c r="BM150" s="72"/>
      <c r="BN150" s="72"/>
      <c r="BO150" s="72"/>
      <c r="BP150" s="72"/>
      <c r="BQ150" s="72"/>
      <c r="BR150" s="72"/>
      <c r="BS150" s="72"/>
      <c r="BT150" s="72"/>
      <c r="BU150" s="72"/>
      <c r="BV150" s="72"/>
      <c r="BW150" s="72"/>
      <c r="BX150" s="72"/>
      <c r="BY150" s="72"/>
      <c r="BZ150" s="72"/>
      <c r="CA150" s="72"/>
      <c r="CB150" s="72"/>
      <c r="CC150" s="72"/>
      <c r="CD150" s="72"/>
      <c r="CE150" s="72"/>
      <c r="CF150" s="72"/>
      <c r="CG150" s="72"/>
      <c r="CH150" s="72"/>
      <c r="CI150" s="72"/>
      <c r="CJ150" s="72"/>
      <c r="CK150" s="72"/>
      <c r="CL150" s="72"/>
      <c r="CM150" s="72"/>
      <c r="CN150" s="72"/>
      <c r="CO150" s="72"/>
      <c r="CP150" s="72"/>
      <c r="CQ150" s="72"/>
      <c r="CR150" s="72"/>
      <c r="CS150" s="72"/>
      <c r="CT150" s="72"/>
      <c r="CU150" s="72"/>
      <c r="CV150" s="72"/>
      <c r="CW150" s="72"/>
      <c r="CX150" s="72"/>
      <c r="CY150" s="72"/>
      <c r="CZ150" s="72"/>
      <c r="DA150" s="72"/>
      <c r="DB150" s="72"/>
      <c r="DC150" s="72"/>
      <c r="DD150" s="72"/>
      <c r="DE150" s="72"/>
      <c r="DF150" s="72"/>
      <c r="DG150" s="72"/>
      <c r="DH150" s="72"/>
      <c r="DI150" s="72"/>
      <c r="DJ150" s="72"/>
      <c r="DK150" s="72"/>
      <c r="DL150" s="72"/>
      <c r="DM150" s="72"/>
      <c r="DN150" s="72"/>
      <c r="DO150" s="72"/>
      <c r="DP150" s="72"/>
      <c r="DQ150" s="72"/>
    </row>
    <row r="151" spans="2:121" ht="44.25" customHeight="1">
      <c r="B151" s="283" t="s">
        <v>312</v>
      </c>
      <c r="C151" s="297"/>
      <c r="D151" s="297"/>
      <c r="E151" s="297"/>
      <c r="F151" s="297"/>
      <c r="G151" s="297"/>
      <c r="H151" s="298"/>
      <c r="I151" s="298"/>
      <c r="J151" s="299"/>
      <c r="K151" s="299"/>
      <c r="L151" s="300"/>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row>
    <row r="152" spans="2:121" s="79" customFormat="1" ht="120.75" customHeight="1">
      <c r="B152" s="219">
        <v>1</v>
      </c>
      <c r="C152" s="252" t="s">
        <v>211</v>
      </c>
      <c r="D152" s="139" t="s">
        <v>313</v>
      </c>
      <c r="E152" s="140" t="s">
        <v>80</v>
      </c>
      <c r="F152" s="219" t="s">
        <v>65</v>
      </c>
      <c r="G152" s="113">
        <v>163500</v>
      </c>
      <c r="H152" s="113">
        <v>50000</v>
      </c>
      <c r="I152" s="113">
        <f>G152-H152</f>
        <v>113500</v>
      </c>
      <c r="J152" s="113"/>
      <c r="K152" s="105">
        <f aca="true" t="shared" si="14" ref="K152:K167">H152-J152</f>
        <v>50000</v>
      </c>
      <c r="L152" s="262"/>
      <c r="M152" s="129"/>
      <c r="N152" s="159"/>
      <c r="O152" s="159"/>
      <c r="P152" s="159"/>
      <c r="Q152" s="159"/>
      <c r="R152" s="159"/>
      <c r="S152" s="159"/>
      <c r="T152" s="159"/>
      <c r="U152" s="159"/>
      <c r="V152" s="159"/>
      <c r="W152" s="159"/>
      <c r="X152" s="159"/>
      <c r="Y152" s="159"/>
      <c r="Z152" s="159"/>
      <c r="AA152" s="159"/>
      <c r="AB152" s="159"/>
      <c r="AC152" s="159"/>
      <c r="AD152" s="159"/>
      <c r="AE152" s="159"/>
      <c r="AF152" s="159"/>
      <c r="AG152" s="159"/>
      <c r="AH152" s="159"/>
      <c r="AI152" s="159"/>
      <c r="AJ152" s="159"/>
      <c r="AK152" s="159"/>
      <c r="AL152" s="159"/>
      <c r="AM152" s="159"/>
      <c r="AN152" s="159"/>
      <c r="AO152" s="159"/>
      <c r="AP152" s="159"/>
      <c r="AQ152" s="159"/>
      <c r="AR152" s="159"/>
      <c r="AS152" s="159"/>
      <c r="AT152" s="159"/>
      <c r="AU152" s="159"/>
      <c r="AV152" s="159"/>
      <c r="AW152" s="159"/>
      <c r="AX152" s="159"/>
      <c r="AY152" s="159"/>
      <c r="AZ152" s="159"/>
      <c r="BA152" s="159"/>
      <c r="BB152" s="159"/>
      <c r="BC152" s="159"/>
      <c r="BD152" s="159"/>
      <c r="BE152" s="159"/>
      <c r="BF152" s="159"/>
      <c r="BG152" s="159"/>
      <c r="BH152" s="159"/>
      <c r="BI152" s="159"/>
      <c r="BJ152" s="159"/>
      <c r="BK152" s="159"/>
      <c r="BL152" s="159"/>
      <c r="BM152" s="159"/>
      <c r="BN152" s="159"/>
      <c r="BO152" s="159"/>
      <c r="BP152" s="159"/>
      <c r="BQ152" s="159"/>
      <c r="BR152" s="159"/>
      <c r="BS152" s="159"/>
      <c r="BT152" s="159"/>
      <c r="BU152" s="159"/>
      <c r="BV152" s="159"/>
      <c r="BW152" s="159"/>
      <c r="BX152" s="159"/>
      <c r="BY152" s="159"/>
      <c r="BZ152" s="159"/>
      <c r="CA152" s="159"/>
      <c r="CB152" s="159"/>
      <c r="CC152" s="159"/>
      <c r="CD152" s="159"/>
      <c r="CE152" s="159"/>
      <c r="CF152" s="159"/>
      <c r="CG152" s="159"/>
      <c r="CH152" s="159"/>
      <c r="CI152" s="159"/>
      <c r="CJ152" s="159"/>
      <c r="CK152" s="159"/>
      <c r="CL152" s="159"/>
      <c r="CM152" s="159"/>
      <c r="CN152" s="159"/>
      <c r="CO152" s="159"/>
      <c r="CP152" s="159"/>
      <c r="CQ152" s="159"/>
      <c r="CR152" s="159"/>
      <c r="CS152" s="159"/>
      <c r="CT152" s="159"/>
      <c r="CU152" s="159"/>
      <c r="CV152" s="159"/>
      <c r="CW152" s="159"/>
      <c r="CX152" s="159"/>
      <c r="CY152" s="159"/>
      <c r="CZ152" s="159"/>
      <c r="DA152" s="159"/>
      <c r="DB152" s="159"/>
      <c r="DC152" s="159"/>
      <c r="DD152" s="159"/>
      <c r="DE152" s="159"/>
      <c r="DF152" s="159"/>
      <c r="DG152" s="159"/>
      <c r="DH152" s="159"/>
      <c r="DI152" s="159"/>
      <c r="DJ152" s="159"/>
      <c r="DK152" s="159"/>
      <c r="DL152" s="159"/>
      <c r="DM152" s="159"/>
      <c r="DN152" s="159"/>
      <c r="DO152" s="159"/>
      <c r="DP152" s="159"/>
      <c r="DQ152" s="159"/>
    </row>
    <row r="153" spans="2:121" s="79" customFormat="1" ht="129.75" customHeight="1">
      <c r="B153" s="219">
        <v>2</v>
      </c>
      <c r="C153" s="139" t="s">
        <v>314</v>
      </c>
      <c r="D153" s="139" t="s">
        <v>323</v>
      </c>
      <c r="E153" s="140" t="s">
        <v>315</v>
      </c>
      <c r="F153" s="219" t="s">
        <v>65</v>
      </c>
      <c r="G153" s="113">
        <v>100000</v>
      </c>
      <c r="H153" s="113">
        <v>100000</v>
      </c>
      <c r="I153" s="113"/>
      <c r="J153" s="113"/>
      <c r="K153" s="105">
        <f t="shared" si="14"/>
        <v>100000</v>
      </c>
      <c r="L153" s="262"/>
      <c r="M153" s="129"/>
      <c r="N153" s="159"/>
      <c r="O153" s="159"/>
      <c r="P153" s="159"/>
      <c r="Q153" s="159"/>
      <c r="R153" s="159"/>
      <c r="S153" s="159"/>
      <c r="T153" s="159"/>
      <c r="U153" s="159"/>
      <c r="V153" s="159"/>
      <c r="W153" s="159"/>
      <c r="X153" s="159"/>
      <c r="Y153" s="159"/>
      <c r="Z153" s="159"/>
      <c r="AA153" s="159"/>
      <c r="AB153" s="159"/>
      <c r="AC153" s="159"/>
      <c r="AD153" s="159"/>
      <c r="AE153" s="159"/>
      <c r="AF153" s="159"/>
      <c r="AG153" s="159"/>
      <c r="AH153" s="159"/>
      <c r="AI153" s="159"/>
      <c r="AJ153" s="159"/>
      <c r="AK153" s="159"/>
      <c r="AL153" s="159"/>
      <c r="AM153" s="159"/>
      <c r="AN153" s="159"/>
      <c r="AO153" s="159"/>
      <c r="AP153" s="159"/>
      <c r="AQ153" s="159"/>
      <c r="AR153" s="159"/>
      <c r="AS153" s="159"/>
      <c r="AT153" s="159"/>
      <c r="AU153" s="159"/>
      <c r="AV153" s="159"/>
      <c r="AW153" s="159"/>
      <c r="AX153" s="159"/>
      <c r="AY153" s="159"/>
      <c r="AZ153" s="159"/>
      <c r="BA153" s="159"/>
      <c r="BB153" s="159"/>
      <c r="BC153" s="159"/>
      <c r="BD153" s="159"/>
      <c r="BE153" s="159"/>
      <c r="BF153" s="159"/>
      <c r="BG153" s="159"/>
      <c r="BH153" s="159"/>
      <c r="BI153" s="159"/>
      <c r="BJ153" s="159"/>
      <c r="BK153" s="159"/>
      <c r="BL153" s="159"/>
      <c r="BM153" s="159"/>
      <c r="BN153" s="159"/>
      <c r="BO153" s="159"/>
      <c r="BP153" s="159"/>
      <c r="BQ153" s="159"/>
      <c r="BR153" s="159"/>
      <c r="BS153" s="159"/>
      <c r="BT153" s="159"/>
      <c r="BU153" s="159"/>
      <c r="BV153" s="159"/>
      <c r="BW153" s="159"/>
      <c r="BX153" s="159"/>
      <c r="BY153" s="159"/>
      <c r="BZ153" s="159"/>
      <c r="CA153" s="159"/>
      <c r="CB153" s="159"/>
      <c r="CC153" s="159"/>
      <c r="CD153" s="159"/>
      <c r="CE153" s="159"/>
      <c r="CF153" s="159"/>
      <c r="CG153" s="159"/>
      <c r="CH153" s="159"/>
      <c r="CI153" s="159"/>
      <c r="CJ153" s="159"/>
      <c r="CK153" s="159"/>
      <c r="CL153" s="159"/>
      <c r="CM153" s="159"/>
      <c r="CN153" s="159"/>
      <c r="CO153" s="159"/>
      <c r="CP153" s="159"/>
      <c r="CQ153" s="159"/>
      <c r="CR153" s="159"/>
      <c r="CS153" s="159"/>
      <c r="CT153" s="159"/>
      <c r="CU153" s="159"/>
      <c r="CV153" s="159"/>
      <c r="CW153" s="159"/>
      <c r="CX153" s="159"/>
      <c r="CY153" s="159"/>
      <c r="CZ153" s="159"/>
      <c r="DA153" s="159"/>
      <c r="DB153" s="159"/>
      <c r="DC153" s="159"/>
      <c r="DD153" s="159"/>
      <c r="DE153" s="159"/>
      <c r="DF153" s="159"/>
      <c r="DG153" s="159"/>
      <c r="DH153" s="159"/>
      <c r="DI153" s="159"/>
      <c r="DJ153" s="159"/>
      <c r="DK153" s="159"/>
      <c r="DL153" s="159"/>
      <c r="DM153" s="159"/>
      <c r="DN153" s="159"/>
      <c r="DO153" s="159"/>
      <c r="DP153" s="159"/>
      <c r="DQ153" s="159"/>
    </row>
    <row r="154" spans="2:121" s="79" customFormat="1" ht="139.5" customHeight="1">
      <c r="B154" s="219">
        <v>3</v>
      </c>
      <c r="C154" s="139" t="s">
        <v>329</v>
      </c>
      <c r="D154" s="221" t="s">
        <v>288</v>
      </c>
      <c r="E154" s="140" t="s">
        <v>315</v>
      </c>
      <c r="F154" s="219" t="s">
        <v>65</v>
      </c>
      <c r="G154" s="113">
        <v>100000</v>
      </c>
      <c r="H154" s="113"/>
      <c r="I154" s="113"/>
      <c r="J154" s="113"/>
      <c r="K154" s="105"/>
      <c r="L154" s="262"/>
      <c r="M154" s="129"/>
      <c r="N154" s="159"/>
      <c r="O154" s="159"/>
      <c r="P154" s="159"/>
      <c r="Q154" s="159"/>
      <c r="R154" s="159"/>
      <c r="S154" s="159"/>
      <c r="T154" s="159"/>
      <c r="U154" s="159"/>
      <c r="V154" s="159"/>
      <c r="W154" s="159"/>
      <c r="X154" s="159"/>
      <c r="Y154" s="159"/>
      <c r="Z154" s="159"/>
      <c r="AA154" s="159"/>
      <c r="AB154" s="159"/>
      <c r="AC154" s="159"/>
      <c r="AD154" s="159"/>
      <c r="AE154" s="159"/>
      <c r="AF154" s="159"/>
      <c r="AG154" s="159"/>
      <c r="AH154" s="159"/>
      <c r="AI154" s="159"/>
      <c r="AJ154" s="159"/>
      <c r="AK154" s="159"/>
      <c r="AL154" s="159"/>
      <c r="AM154" s="159"/>
      <c r="AN154" s="159"/>
      <c r="AO154" s="159"/>
      <c r="AP154" s="159"/>
      <c r="AQ154" s="159"/>
      <c r="AR154" s="159"/>
      <c r="AS154" s="159"/>
      <c r="AT154" s="159"/>
      <c r="AU154" s="159"/>
      <c r="AV154" s="159"/>
      <c r="AW154" s="159"/>
      <c r="AX154" s="159"/>
      <c r="AY154" s="159"/>
      <c r="AZ154" s="159"/>
      <c r="BA154" s="159"/>
      <c r="BB154" s="159"/>
      <c r="BC154" s="159"/>
      <c r="BD154" s="159"/>
      <c r="BE154" s="159"/>
      <c r="BF154" s="159"/>
      <c r="BG154" s="159"/>
      <c r="BH154" s="159"/>
      <c r="BI154" s="159"/>
      <c r="BJ154" s="159"/>
      <c r="BK154" s="159"/>
      <c r="BL154" s="159"/>
      <c r="BM154" s="159"/>
      <c r="BN154" s="159"/>
      <c r="BO154" s="159"/>
      <c r="BP154" s="159"/>
      <c r="BQ154" s="159"/>
      <c r="BR154" s="159"/>
      <c r="BS154" s="159"/>
      <c r="BT154" s="159"/>
      <c r="BU154" s="159"/>
      <c r="BV154" s="159"/>
      <c r="BW154" s="159"/>
      <c r="BX154" s="159"/>
      <c r="BY154" s="159"/>
      <c r="BZ154" s="159"/>
      <c r="CA154" s="159"/>
      <c r="CB154" s="159"/>
      <c r="CC154" s="159"/>
      <c r="CD154" s="159"/>
      <c r="CE154" s="159"/>
      <c r="CF154" s="159"/>
      <c r="CG154" s="159"/>
      <c r="CH154" s="159"/>
      <c r="CI154" s="159"/>
      <c r="CJ154" s="159"/>
      <c r="CK154" s="159"/>
      <c r="CL154" s="159"/>
      <c r="CM154" s="159"/>
      <c r="CN154" s="159"/>
      <c r="CO154" s="159"/>
      <c r="CP154" s="159"/>
      <c r="CQ154" s="159"/>
      <c r="CR154" s="159"/>
      <c r="CS154" s="159"/>
      <c r="CT154" s="159"/>
      <c r="CU154" s="159"/>
      <c r="CV154" s="159"/>
      <c r="CW154" s="159"/>
      <c r="CX154" s="159"/>
      <c r="CY154" s="159"/>
      <c r="CZ154" s="159"/>
      <c r="DA154" s="159"/>
      <c r="DB154" s="159"/>
      <c r="DC154" s="159"/>
      <c r="DD154" s="159"/>
      <c r="DE154" s="159"/>
      <c r="DF154" s="159"/>
      <c r="DG154" s="159"/>
      <c r="DH154" s="159"/>
      <c r="DI154" s="159"/>
      <c r="DJ154" s="159"/>
      <c r="DK154" s="159"/>
      <c r="DL154" s="159"/>
      <c r="DM154" s="159"/>
      <c r="DN154" s="159"/>
      <c r="DO154" s="159"/>
      <c r="DP154" s="159"/>
      <c r="DQ154" s="159"/>
    </row>
    <row r="155" spans="2:121" s="79" customFormat="1" ht="153.75" customHeight="1">
      <c r="B155" s="219">
        <v>4</v>
      </c>
      <c r="C155" s="139" t="s">
        <v>354</v>
      </c>
      <c r="D155" s="139" t="s">
        <v>331</v>
      </c>
      <c r="E155" s="140" t="s">
        <v>81</v>
      </c>
      <c r="F155" s="219" t="s">
        <v>65</v>
      </c>
      <c r="G155" s="113">
        <v>15000</v>
      </c>
      <c r="H155" s="113"/>
      <c r="I155" s="113"/>
      <c r="J155" s="113"/>
      <c r="K155" s="105">
        <f t="shared" si="14"/>
        <v>0</v>
      </c>
      <c r="L155" s="118"/>
      <c r="M155" s="159"/>
      <c r="N155" s="159"/>
      <c r="O155" s="159"/>
      <c r="P155" s="159"/>
      <c r="Q155" s="159"/>
      <c r="R155" s="159"/>
      <c r="S155" s="159"/>
      <c r="T155" s="159"/>
      <c r="U155" s="159"/>
      <c r="V155" s="159"/>
      <c r="W155" s="159"/>
      <c r="X155" s="159"/>
      <c r="Y155" s="159"/>
      <c r="Z155" s="159"/>
      <c r="AA155" s="159"/>
      <c r="AB155" s="159"/>
      <c r="AC155" s="159"/>
      <c r="AD155" s="159"/>
      <c r="AE155" s="159"/>
      <c r="AF155" s="159"/>
      <c r="AG155" s="159"/>
      <c r="AH155" s="159"/>
      <c r="AI155" s="159"/>
      <c r="AJ155" s="159"/>
      <c r="AK155" s="159"/>
      <c r="AL155" s="159"/>
      <c r="AM155" s="159"/>
      <c r="AN155" s="159"/>
      <c r="AO155" s="159"/>
      <c r="AP155" s="159"/>
      <c r="AQ155" s="159"/>
      <c r="AR155" s="159"/>
      <c r="AS155" s="159"/>
      <c r="AT155" s="159"/>
      <c r="AU155" s="159"/>
      <c r="AV155" s="159"/>
      <c r="AW155" s="159"/>
      <c r="AX155" s="159"/>
      <c r="AY155" s="159"/>
      <c r="AZ155" s="159"/>
      <c r="BA155" s="159"/>
      <c r="BB155" s="159"/>
      <c r="BC155" s="159"/>
      <c r="BD155" s="159"/>
      <c r="BE155" s="159"/>
      <c r="BF155" s="159"/>
      <c r="BG155" s="159"/>
      <c r="BH155" s="159"/>
      <c r="BI155" s="159"/>
      <c r="BJ155" s="159"/>
      <c r="BK155" s="159"/>
      <c r="BL155" s="159"/>
      <c r="BM155" s="159"/>
      <c r="BN155" s="159"/>
      <c r="BO155" s="159"/>
      <c r="BP155" s="159"/>
      <c r="BQ155" s="159"/>
      <c r="BR155" s="159"/>
      <c r="BS155" s="159"/>
      <c r="BT155" s="159"/>
      <c r="BU155" s="159"/>
      <c r="BV155" s="159"/>
      <c r="BW155" s="159"/>
      <c r="BX155" s="159"/>
      <c r="BY155" s="159"/>
      <c r="BZ155" s="159"/>
      <c r="CA155" s="159"/>
      <c r="CB155" s="159"/>
      <c r="CC155" s="159"/>
      <c r="CD155" s="159"/>
      <c r="CE155" s="159"/>
      <c r="CF155" s="159"/>
      <c r="CG155" s="159"/>
      <c r="CH155" s="159"/>
      <c r="CI155" s="159"/>
      <c r="CJ155" s="159"/>
      <c r="CK155" s="159"/>
      <c r="CL155" s="159"/>
      <c r="CM155" s="159"/>
      <c r="CN155" s="159"/>
      <c r="CO155" s="159"/>
      <c r="CP155" s="159"/>
      <c r="CQ155" s="159"/>
      <c r="CR155" s="159"/>
      <c r="CS155" s="159"/>
      <c r="CT155" s="159"/>
      <c r="CU155" s="159"/>
      <c r="CV155" s="159"/>
      <c r="CW155" s="159"/>
      <c r="CX155" s="159"/>
      <c r="CY155" s="159"/>
      <c r="CZ155" s="159"/>
      <c r="DA155" s="159"/>
      <c r="DB155" s="159"/>
      <c r="DC155" s="159"/>
      <c r="DD155" s="159"/>
      <c r="DE155" s="159"/>
      <c r="DF155" s="159"/>
      <c r="DG155" s="159"/>
      <c r="DH155" s="159"/>
      <c r="DI155" s="159"/>
      <c r="DJ155" s="159"/>
      <c r="DK155" s="159"/>
      <c r="DL155" s="159"/>
      <c r="DM155" s="159"/>
      <c r="DN155" s="159"/>
      <c r="DO155" s="159"/>
      <c r="DP155" s="159"/>
      <c r="DQ155" s="159"/>
    </row>
    <row r="156" spans="2:121" s="79" customFormat="1" ht="153.75" customHeight="1">
      <c r="B156" s="219">
        <v>5</v>
      </c>
      <c r="C156" s="139" t="s">
        <v>256</v>
      </c>
      <c r="D156" s="139" t="s">
        <v>355</v>
      </c>
      <c r="E156" s="140" t="s">
        <v>81</v>
      </c>
      <c r="F156" s="219" t="s">
        <v>65</v>
      </c>
      <c r="G156" s="113">
        <v>300000</v>
      </c>
      <c r="H156" s="113"/>
      <c r="I156" s="113">
        <f aca="true" t="shared" si="15" ref="I156:I167">G156-H156</f>
        <v>300000</v>
      </c>
      <c r="J156" s="113"/>
      <c r="K156" s="105">
        <f t="shared" si="14"/>
        <v>0</v>
      </c>
      <c r="L156" s="271"/>
      <c r="M156" s="159"/>
      <c r="N156" s="159"/>
      <c r="O156" s="159"/>
      <c r="P156" s="159"/>
      <c r="Q156" s="159"/>
      <c r="R156" s="159"/>
      <c r="S156" s="159"/>
      <c r="T156" s="159"/>
      <c r="U156" s="159"/>
      <c r="V156" s="159"/>
      <c r="W156" s="159"/>
      <c r="X156" s="159"/>
      <c r="Y156" s="159"/>
      <c r="Z156" s="159"/>
      <c r="AA156" s="159"/>
      <c r="AB156" s="159"/>
      <c r="AC156" s="159"/>
      <c r="AD156" s="159"/>
      <c r="AE156" s="159"/>
      <c r="AF156" s="159"/>
      <c r="AG156" s="159"/>
      <c r="AH156" s="159"/>
      <c r="AI156" s="159"/>
      <c r="AJ156" s="159"/>
      <c r="AK156" s="159"/>
      <c r="AL156" s="159"/>
      <c r="AM156" s="159"/>
      <c r="AN156" s="159"/>
      <c r="AO156" s="159"/>
      <c r="AP156" s="159"/>
      <c r="AQ156" s="159"/>
      <c r="AR156" s="159"/>
      <c r="AS156" s="159"/>
      <c r="AT156" s="159"/>
      <c r="AU156" s="159"/>
      <c r="AV156" s="159"/>
      <c r="AW156" s="159"/>
      <c r="AX156" s="159"/>
      <c r="AY156" s="159"/>
      <c r="AZ156" s="159"/>
      <c r="BA156" s="159"/>
      <c r="BB156" s="159"/>
      <c r="BC156" s="159"/>
      <c r="BD156" s="159"/>
      <c r="BE156" s="159"/>
      <c r="BF156" s="159"/>
      <c r="BG156" s="159"/>
      <c r="BH156" s="159"/>
      <c r="BI156" s="159"/>
      <c r="BJ156" s="159"/>
      <c r="BK156" s="159"/>
      <c r="BL156" s="159"/>
      <c r="BM156" s="159"/>
      <c r="BN156" s="159"/>
      <c r="BO156" s="159"/>
      <c r="BP156" s="159"/>
      <c r="BQ156" s="159"/>
      <c r="BR156" s="159"/>
      <c r="BS156" s="159"/>
      <c r="BT156" s="159"/>
      <c r="BU156" s="159"/>
      <c r="BV156" s="159"/>
      <c r="BW156" s="159"/>
      <c r="BX156" s="159"/>
      <c r="BY156" s="159"/>
      <c r="BZ156" s="159"/>
      <c r="CA156" s="159"/>
      <c r="CB156" s="159"/>
      <c r="CC156" s="159"/>
      <c r="CD156" s="159"/>
      <c r="CE156" s="159"/>
      <c r="CF156" s="159"/>
      <c r="CG156" s="159"/>
      <c r="CH156" s="159"/>
      <c r="CI156" s="159"/>
      <c r="CJ156" s="159"/>
      <c r="CK156" s="159"/>
      <c r="CL156" s="159"/>
      <c r="CM156" s="159"/>
      <c r="CN156" s="159"/>
      <c r="CO156" s="159"/>
      <c r="CP156" s="159"/>
      <c r="CQ156" s="159"/>
      <c r="CR156" s="159"/>
      <c r="CS156" s="159"/>
      <c r="CT156" s="159"/>
      <c r="CU156" s="159"/>
      <c r="CV156" s="159"/>
      <c r="CW156" s="159"/>
      <c r="CX156" s="159"/>
      <c r="CY156" s="159"/>
      <c r="CZ156" s="159"/>
      <c r="DA156" s="159"/>
      <c r="DB156" s="159"/>
      <c r="DC156" s="159"/>
      <c r="DD156" s="159"/>
      <c r="DE156" s="159"/>
      <c r="DF156" s="159"/>
      <c r="DG156" s="159"/>
      <c r="DH156" s="159"/>
      <c r="DI156" s="159"/>
      <c r="DJ156" s="159"/>
      <c r="DK156" s="159"/>
      <c r="DL156" s="159"/>
      <c r="DM156" s="159"/>
      <c r="DN156" s="159"/>
      <c r="DO156" s="159"/>
      <c r="DP156" s="159"/>
      <c r="DQ156" s="159"/>
    </row>
    <row r="157" spans="2:121" s="79" customFormat="1" ht="155.25" customHeight="1" hidden="1">
      <c r="B157" s="219"/>
      <c r="C157" s="141" t="s">
        <v>249</v>
      </c>
      <c r="D157" s="139" t="s">
        <v>238</v>
      </c>
      <c r="E157" s="140" t="s">
        <v>81</v>
      </c>
      <c r="F157" s="219" t="s">
        <v>65</v>
      </c>
      <c r="G157" s="113"/>
      <c r="H157" s="113"/>
      <c r="I157" s="113">
        <f t="shared" si="15"/>
        <v>0</v>
      </c>
      <c r="J157" s="113"/>
      <c r="K157" s="105">
        <f t="shared" si="14"/>
        <v>0</v>
      </c>
      <c r="L157" s="271"/>
      <c r="M157" s="159"/>
      <c r="N157" s="159"/>
      <c r="O157" s="159"/>
      <c r="P157" s="159"/>
      <c r="Q157" s="159"/>
      <c r="R157" s="159"/>
      <c r="S157" s="159"/>
      <c r="T157" s="159"/>
      <c r="U157" s="159"/>
      <c r="V157" s="159"/>
      <c r="W157" s="159"/>
      <c r="X157" s="159"/>
      <c r="Y157" s="159"/>
      <c r="Z157" s="159"/>
      <c r="AA157" s="159"/>
      <c r="AB157" s="159"/>
      <c r="AC157" s="159"/>
      <c r="AD157" s="159"/>
      <c r="AE157" s="159"/>
      <c r="AF157" s="159"/>
      <c r="AG157" s="159"/>
      <c r="AH157" s="159"/>
      <c r="AI157" s="159"/>
      <c r="AJ157" s="159"/>
      <c r="AK157" s="159"/>
      <c r="AL157" s="159"/>
      <c r="AM157" s="159"/>
      <c r="AN157" s="159"/>
      <c r="AO157" s="159"/>
      <c r="AP157" s="159"/>
      <c r="AQ157" s="159"/>
      <c r="AR157" s="159"/>
      <c r="AS157" s="159"/>
      <c r="AT157" s="159"/>
      <c r="AU157" s="159"/>
      <c r="AV157" s="159"/>
      <c r="AW157" s="159"/>
      <c r="AX157" s="159"/>
      <c r="AY157" s="159"/>
      <c r="AZ157" s="159"/>
      <c r="BA157" s="159"/>
      <c r="BB157" s="159"/>
      <c r="BC157" s="159"/>
      <c r="BD157" s="159"/>
      <c r="BE157" s="159"/>
      <c r="BF157" s="159"/>
      <c r="BG157" s="159"/>
      <c r="BH157" s="159"/>
      <c r="BI157" s="159"/>
      <c r="BJ157" s="159"/>
      <c r="BK157" s="159"/>
      <c r="BL157" s="159"/>
      <c r="BM157" s="159"/>
      <c r="BN157" s="159"/>
      <c r="BO157" s="159"/>
      <c r="BP157" s="159"/>
      <c r="BQ157" s="159"/>
      <c r="BR157" s="159"/>
      <c r="BS157" s="159"/>
      <c r="BT157" s="159"/>
      <c r="BU157" s="159"/>
      <c r="BV157" s="159"/>
      <c r="BW157" s="159"/>
      <c r="BX157" s="159"/>
      <c r="BY157" s="159"/>
      <c r="BZ157" s="159"/>
      <c r="CA157" s="159"/>
      <c r="CB157" s="159"/>
      <c r="CC157" s="159"/>
      <c r="CD157" s="159"/>
      <c r="CE157" s="159"/>
      <c r="CF157" s="159"/>
      <c r="CG157" s="159"/>
      <c r="CH157" s="159"/>
      <c r="CI157" s="159"/>
      <c r="CJ157" s="159"/>
      <c r="CK157" s="159"/>
      <c r="CL157" s="159"/>
      <c r="CM157" s="159"/>
      <c r="CN157" s="159"/>
      <c r="CO157" s="159"/>
      <c r="CP157" s="159"/>
      <c r="CQ157" s="159"/>
      <c r="CR157" s="159"/>
      <c r="CS157" s="159"/>
      <c r="CT157" s="159"/>
      <c r="CU157" s="159"/>
      <c r="CV157" s="159"/>
      <c r="CW157" s="159"/>
      <c r="CX157" s="159"/>
      <c r="CY157" s="159"/>
      <c r="CZ157" s="159"/>
      <c r="DA157" s="159"/>
      <c r="DB157" s="159"/>
      <c r="DC157" s="159"/>
      <c r="DD157" s="159"/>
      <c r="DE157" s="159"/>
      <c r="DF157" s="159"/>
      <c r="DG157" s="159"/>
      <c r="DH157" s="159"/>
      <c r="DI157" s="159"/>
      <c r="DJ157" s="159"/>
      <c r="DK157" s="159"/>
      <c r="DL157" s="159"/>
      <c r="DM157" s="159"/>
      <c r="DN157" s="159"/>
      <c r="DO157" s="159"/>
      <c r="DP157" s="159"/>
      <c r="DQ157" s="159"/>
    </row>
    <row r="158" spans="2:121" s="79" customFormat="1" ht="155.25" customHeight="1" hidden="1">
      <c r="B158" s="219"/>
      <c r="C158" s="141" t="s">
        <v>250</v>
      </c>
      <c r="D158" s="139" t="s">
        <v>238</v>
      </c>
      <c r="E158" s="140" t="s">
        <v>81</v>
      </c>
      <c r="F158" s="219" t="s">
        <v>65</v>
      </c>
      <c r="G158" s="113"/>
      <c r="H158" s="113"/>
      <c r="I158" s="113">
        <f t="shared" si="15"/>
        <v>0</v>
      </c>
      <c r="J158" s="113"/>
      <c r="K158" s="105">
        <f t="shared" si="14"/>
        <v>0</v>
      </c>
      <c r="L158" s="271"/>
      <c r="M158" s="159"/>
      <c r="N158" s="159"/>
      <c r="O158" s="159"/>
      <c r="P158" s="159"/>
      <c r="Q158" s="159"/>
      <c r="R158" s="159"/>
      <c r="S158" s="159"/>
      <c r="T158" s="159"/>
      <c r="U158" s="159"/>
      <c r="V158" s="159"/>
      <c r="W158" s="159"/>
      <c r="X158" s="159"/>
      <c r="Y158" s="159"/>
      <c r="Z158" s="159"/>
      <c r="AA158" s="159"/>
      <c r="AB158" s="159"/>
      <c r="AC158" s="159"/>
      <c r="AD158" s="159"/>
      <c r="AE158" s="159"/>
      <c r="AF158" s="159"/>
      <c r="AG158" s="159"/>
      <c r="AH158" s="159"/>
      <c r="AI158" s="159"/>
      <c r="AJ158" s="159"/>
      <c r="AK158" s="159"/>
      <c r="AL158" s="159"/>
      <c r="AM158" s="159"/>
      <c r="AN158" s="159"/>
      <c r="AO158" s="159"/>
      <c r="AP158" s="159"/>
      <c r="AQ158" s="159"/>
      <c r="AR158" s="159"/>
      <c r="AS158" s="159"/>
      <c r="AT158" s="159"/>
      <c r="AU158" s="159"/>
      <c r="AV158" s="159"/>
      <c r="AW158" s="159"/>
      <c r="AX158" s="159"/>
      <c r="AY158" s="159"/>
      <c r="AZ158" s="159"/>
      <c r="BA158" s="159"/>
      <c r="BB158" s="159"/>
      <c r="BC158" s="159"/>
      <c r="BD158" s="159"/>
      <c r="BE158" s="159"/>
      <c r="BF158" s="159"/>
      <c r="BG158" s="159"/>
      <c r="BH158" s="159"/>
      <c r="BI158" s="159"/>
      <c r="BJ158" s="159"/>
      <c r="BK158" s="159"/>
      <c r="BL158" s="159"/>
      <c r="BM158" s="159"/>
      <c r="BN158" s="159"/>
      <c r="BO158" s="159"/>
      <c r="BP158" s="159"/>
      <c r="BQ158" s="159"/>
      <c r="BR158" s="159"/>
      <c r="BS158" s="159"/>
      <c r="BT158" s="159"/>
      <c r="BU158" s="159"/>
      <c r="BV158" s="159"/>
      <c r="BW158" s="159"/>
      <c r="BX158" s="159"/>
      <c r="BY158" s="159"/>
      <c r="BZ158" s="159"/>
      <c r="CA158" s="159"/>
      <c r="CB158" s="159"/>
      <c r="CC158" s="159"/>
      <c r="CD158" s="159"/>
      <c r="CE158" s="159"/>
      <c r="CF158" s="159"/>
      <c r="CG158" s="159"/>
      <c r="CH158" s="159"/>
      <c r="CI158" s="159"/>
      <c r="CJ158" s="159"/>
      <c r="CK158" s="159"/>
      <c r="CL158" s="159"/>
      <c r="CM158" s="159"/>
      <c r="CN158" s="159"/>
      <c r="CO158" s="159"/>
      <c r="CP158" s="159"/>
      <c r="CQ158" s="159"/>
      <c r="CR158" s="159"/>
      <c r="CS158" s="159"/>
      <c r="CT158" s="159"/>
      <c r="CU158" s="159"/>
      <c r="CV158" s="159"/>
      <c r="CW158" s="159"/>
      <c r="CX158" s="159"/>
      <c r="CY158" s="159"/>
      <c r="CZ158" s="159"/>
      <c r="DA158" s="159"/>
      <c r="DB158" s="159"/>
      <c r="DC158" s="159"/>
      <c r="DD158" s="159"/>
      <c r="DE158" s="159"/>
      <c r="DF158" s="159"/>
      <c r="DG158" s="159"/>
      <c r="DH158" s="159"/>
      <c r="DI158" s="159"/>
      <c r="DJ158" s="159"/>
      <c r="DK158" s="159"/>
      <c r="DL158" s="159"/>
      <c r="DM158" s="159"/>
      <c r="DN158" s="159"/>
      <c r="DO158" s="159"/>
      <c r="DP158" s="159"/>
      <c r="DQ158" s="159"/>
    </row>
    <row r="159" spans="2:121" s="79" customFormat="1" ht="164.25" customHeight="1">
      <c r="B159" s="219">
        <v>6</v>
      </c>
      <c r="C159" s="252" t="s">
        <v>248</v>
      </c>
      <c r="D159" s="139" t="s">
        <v>239</v>
      </c>
      <c r="E159" s="140" t="s">
        <v>81</v>
      </c>
      <c r="F159" s="219" t="s">
        <v>65</v>
      </c>
      <c r="G159" s="113">
        <v>329000</v>
      </c>
      <c r="H159" s="113"/>
      <c r="I159" s="113">
        <f t="shared" si="15"/>
        <v>329000</v>
      </c>
      <c r="J159" s="113"/>
      <c r="K159" s="105">
        <f t="shared" si="14"/>
        <v>0</v>
      </c>
      <c r="L159" s="61"/>
      <c r="M159" s="159"/>
      <c r="N159" s="159"/>
      <c r="O159" s="159"/>
      <c r="P159" s="159"/>
      <c r="Q159" s="159"/>
      <c r="R159" s="159"/>
      <c r="S159" s="159"/>
      <c r="T159" s="159"/>
      <c r="U159" s="159"/>
      <c r="V159" s="159"/>
      <c r="W159" s="159"/>
      <c r="X159" s="159"/>
      <c r="Y159" s="159"/>
      <c r="Z159" s="159"/>
      <c r="AA159" s="159"/>
      <c r="AB159" s="159"/>
      <c r="AC159" s="159"/>
      <c r="AD159" s="159"/>
      <c r="AE159" s="159"/>
      <c r="AF159" s="159"/>
      <c r="AG159" s="159"/>
      <c r="AH159" s="159"/>
      <c r="AI159" s="159"/>
      <c r="AJ159" s="159"/>
      <c r="AK159" s="159"/>
      <c r="AL159" s="159"/>
      <c r="AM159" s="159"/>
      <c r="AN159" s="159"/>
      <c r="AO159" s="159"/>
      <c r="AP159" s="159"/>
      <c r="AQ159" s="159"/>
      <c r="AR159" s="159"/>
      <c r="AS159" s="159"/>
      <c r="AT159" s="159"/>
      <c r="AU159" s="159"/>
      <c r="AV159" s="159"/>
      <c r="AW159" s="159"/>
      <c r="AX159" s="159"/>
      <c r="AY159" s="159"/>
      <c r="AZ159" s="159"/>
      <c r="BA159" s="159"/>
      <c r="BB159" s="159"/>
      <c r="BC159" s="159"/>
      <c r="BD159" s="159"/>
      <c r="BE159" s="159"/>
      <c r="BF159" s="159"/>
      <c r="BG159" s="159"/>
      <c r="BH159" s="159"/>
      <c r="BI159" s="159"/>
      <c r="BJ159" s="159"/>
      <c r="BK159" s="159"/>
      <c r="BL159" s="159"/>
      <c r="BM159" s="159"/>
      <c r="BN159" s="159"/>
      <c r="BO159" s="159"/>
      <c r="BP159" s="159"/>
      <c r="BQ159" s="159"/>
      <c r="BR159" s="159"/>
      <c r="BS159" s="159"/>
      <c r="BT159" s="159"/>
      <c r="BU159" s="159"/>
      <c r="BV159" s="159"/>
      <c r="BW159" s="159"/>
      <c r="BX159" s="159"/>
      <c r="BY159" s="159"/>
      <c r="BZ159" s="159"/>
      <c r="CA159" s="159"/>
      <c r="CB159" s="159"/>
      <c r="CC159" s="159"/>
      <c r="CD159" s="159"/>
      <c r="CE159" s="159"/>
      <c r="CF159" s="159"/>
      <c r="CG159" s="159"/>
      <c r="CH159" s="159"/>
      <c r="CI159" s="159"/>
      <c r="CJ159" s="159"/>
      <c r="CK159" s="159"/>
      <c r="CL159" s="159"/>
      <c r="CM159" s="159"/>
      <c r="CN159" s="159"/>
      <c r="CO159" s="159"/>
      <c r="CP159" s="159"/>
      <c r="CQ159" s="159"/>
      <c r="CR159" s="159"/>
      <c r="CS159" s="159"/>
      <c r="CT159" s="159"/>
      <c r="CU159" s="159"/>
      <c r="CV159" s="159"/>
      <c r="CW159" s="159"/>
      <c r="CX159" s="159"/>
      <c r="CY159" s="159"/>
      <c r="CZ159" s="159"/>
      <c r="DA159" s="159"/>
      <c r="DB159" s="159"/>
      <c r="DC159" s="159"/>
      <c r="DD159" s="159"/>
      <c r="DE159" s="159"/>
      <c r="DF159" s="159"/>
      <c r="DG159" s="159"/>
      <c r="DH159" s="159"/>
      <c r="DI159" s="159"/>
      <c r="DJ159" s="159"/>
      <c r="DK159" s="159"/>
      <c r="DL159" s="159"/>
      <c r="DM159" s="159"/>
      <c r="DN159" s="159"/>
      <c r="DO159" s="159"/>
      <c r="DP159" s="159"/>
      <c r="DQ159" s="159"/>
    </row>
    <row r="160" spans="2:121" s="79" customFormat="1" ht="100.5" customHeight="1" hidden="1">
      <c r="B160" s="165"/>
      <c r="C160" s="140" t="s">
        <v>237</v>
      </c>
      <c r="D160" s="139" t="s">
        <v>241</v>
      </c>
      <c r="E160" s="140" t="s">
        <v>81</v>
      </c>
      <c r="F160" s="165" t="s">
        <v>65</v>
      </c>
      <c r="G160" s="113"/>
      <c r="H160" s="113"/>
      <c r="I160" s="113">
        <f t="shared" si="15"/>
        <v>0</v>
      </c>
      <c r="J160" s="113"/>
      <c r="K160" s="105">
        <f t="shared" si="14"/>
        <v>0</v>
      </c>
      <c r="L160" s="128"/>
      <c r="M160" s="130"/>
      <c r="N160" s="130"/>
      <c r="O160" s="130"/>
      <c r="P160" s="130"/>
      <c r="Q160" s="130"/>
      <c r="R160" s="130"/>
      <c r="S160" s="130"/>
      <c r="T160" s="130"/>
      <c r="U160" s="130"/>
      <c r="V160" s="130"/>
      <c r="W160" s="130"/>
      <c r="X160" s="130"/>
      <c r="Y160" s="130"/>
      <c r="Z160" s="130"/>
      <c r="AA160" s="130"/>
      <c r="AB160" s="130"/>
      <c r="AC160" s="130"/>
      <c r="AD160" s="130"/>
      <c r="AE160" s="130"/>
      <c r="AF160" s="130"/>
      <c r="AG160" s="130"/>
      <c r="AH160" s="130"/>
      <c r="AI160" s="130"/>
      <c r="AJ160" s="130"/>
      <c r="AK160" s="130"/>
      <c r="AL160" s="130"/>
      <c r="AM160" s="130"/>
      <c r="AN160" s="130"/>
      <c r="AO160" s="130"/>
      <c r="AP160" s="130"/>
      <c r="AQ160" s="130"/>
      <c r="AR160" s="130"/>
      <c r="AS160" s="130"/>
      <c r="AT160" s="130"/>
      <c r="AU160" s="130"/>
      <c r="AV160" s="130"/>
      <c r="AW160" s="130"/>
      <c r="AX160" s="130"/>
      <c r="AY160" s="130"/>
      <c r="AZ160" s="130"/>
      <c r="BA160" s="130"/>
      <c r="BB160" s="130"/>
      <c r="BC160" s="130"/>
      <c r="BD160" s="130"/>
      <c r="BE160" s="130"/>
      <c r="BF160" s="130"/>
      <c r="BG160" s="130"/>
      <c r="BH160" s="130"/>
      <c r="BI160" s="130"/>
      <c r="BJ160" s="130"/>
      <c r="BK160" s="130"/>
      <c r="BL160" s="130"/>
      <c r="BM160" s="130"/>
      <c r="BN160" s="130"/>
      <c r="BO160" s="130"/>
      <c r="BP160" s="130"/>
      <c r="BQ160" s="130"/>
      <c r="BR160" s="130"/>
      <c r="BS160" s="130"/>
      <c r="BT160" s="130"/>
      <c r="BU160" s="130"/>
      <c r="BV160" s="130"/>
      <c r="BW160" s="130"/>
      <c r="BX160" s="130"/>
      <c r="BY160" s="130"/>
      <c r="BZ160" s="130"/>
      <c r="CA160" s="130"/>
      <c r="CB160" s="130"/>
      <c r="CC160" s="130"/>
      <c r="CD160" s="130"/>
      <c r="CE160" s="130"/>
      <c r="CF160" s="130"/>
      <c r="CG160" s="130"/>
      <c r="CH160" s="130"/>
      <c r="CI160" s="130"/>
      <c r="CJ160" s="130"/>
      <c r="CK160" s="130"/>
      <c r="CL160" s="130"/>
      <c r="CM160" s="130"/>
      <c r="CN160" s="130"/>
      <c r="CO160" s="130"/>
      <c r="CP160" s="130"/>
      <c r="CQ160" s="130"/>
      <c r="CR160" s="130"/>
      <c r="CS160" s="130"/>
      <c r="CT160" s="130"/>
      <c r="CU160" s="130"/>
      <c r="CV160" s="130"/>
      <c r="CW160" s="130"/>
      <c r="CX160" s="130"/>
      <c r="CY160" s="130"/>
      <c r="CZ160" s="130"/>
      <c r="DA160" s="130"/>
      <c r="DB160" s="130"/>
      <c r="DC160" s="130"/>
      <c r="DD160" s="130"/>
      <c r="DE160" s="130"/>
      <c r="DF160" s="130"/>
      <c r="DG160" s="130"/>
      <c r="DH160" s="130"/>
      <c r="DI160" s="130"/>
      <c r="DJ160" s="130"/>
      <c r="DK160" s="130"/>
      <c r="DL160" s="130"/>
      <c r="DM160" s="130"/>
      <c r="DN160" s="130"/>
      <c r="DO160" s="130"/>
      <c r="DP160" s="130"/>
      <c r="DQ160" s="130"/>
    </row>
    <row r="161" spans="2:121" s="79" customFormat="1" ht="121.5" customHeight="1" hidden="1">
      <c r="B161" s="165"/>
      <c r="C161" s="140" t="s">
        <v>233</v>
      </c>
      <c r="D161" s="139" t="s">
        <v>234</v>
      </c>
      <c r="E161" s="140" t="s">
        <v>81</v>
      </c>
      <c r="F161" s="165" t="s">
        <v>65</v>
      </c>
      <c r="G161" s="113"/>
      <c r="H161" s="113"/>
      <c r="I161" s="113">
        <f t="shared" si="15"/>
        <v>0</v>
      </c>
      <c r="J161" s="113"/>
      <c r="K161" s="105">
        <f t="shared" si="14"/>
        <v>0</v>
      </c>
      <c r="L161" s="128"/>
      <c r="M161" s="130"/>
      <c r="N161" s="130"/>
      <c r="O161" s="130"/>
      <c r="P161" s="130"/>
      <c r="Q161" s="130"/>
      <c r="R161" s="130"/>
      <c r="S161" s="130"/>
      <c r="T161" s="130"/>
      <c r="U161" s="130"/>
      <c r="V161" s="130"/>
      <c r="W161" s="130"/>
      <c r="X161" s="130"/>
      <c r="Y161" s="130"/>
      <c r="Z161" s="130"/>
      <c r="AA161" s="130"/>
      <c r="AB161" s="130"/>
      <c r="AC161" s="130"/>
      <c r="AD161" s="130"/>
      <c r="AE161" s="130"/>
      <c r="AF161" s="130"/>
      <c r="AG161" s="130"/>
      <c r="AH161" s="130"/>
      <c r="AI161" s="130"/>
      <c r="AJ161" s="130"/>
      <c r="AK161" s="130"/>
      <c r="AL161" s="130"/>
      <c r="AM161" s="130"/>
      <c r="AN161" s="130"/>
      <c r="AO161" s="130"/>
      <c r="AP161" s="130"/>
      <c r="AQ161" s="130"/>
      <c r="AR161" s="130"/>
      <c r="AS161" s="130"/>
      <c r="AT161" s="130"/>
      <c r="AU161" s="130"/>
      <c r="AV161" s="130"/>
      <c r="AW161" s="130"/>
      <c r="AX161" s="130"/>
      <c r="AY161" s="130"/>
      <c r="AZ161" s="130"/>
      <c r="BA161" s="130"/>
      <c r="BB161" s="130"/>
      <c r="BC161" s="130"/>
      <c r="BD161" s="130"/>
      <c r="BE161" s="130"/>
      <c r="BF161" s="130"/>
      <c r="BG161" s="130"/>
      <c r="BH161" s="130"/>
      <c r="BI161" s="130"/>
      <c r="BJ161" s="130"/>
      <c r="BK161" s="130"/>
      <c r="BL161" s="130"/>
      <c r="BM161" s="130"/>
      <c r="BN161" s="130"/>
      <c r="BO161" s="130"/>
      <c r="BP161" s="130"/>
      <c r="BQ161" s="130"/>
      <c r="BR161" s="130"/>
      <c r="BS161" s="130"/>
      <c r="BT161" s="130"/>
      <c r="BU161" s="130"/>
      <c r="BV161" s="130"/>
      <c r="BW161" s="130"/>
      <c r="BX161" s="130"/>
      <c r="BY161" s="130"/>
      <c r="BZ161" s="130"/>
      <c r="CA161" s="130"/>
      <c r="CB161" s="130"/>
      <c r="CC161" s="130"/>
      <c r="CD161" s="130"/>
      <c r="CE161" s="130"/>
      <c r="CF161" s="130"/>
      <c r="CG161" s="130"/>
      <c r="CH161" s="130"/>
      <c r="CI161" s="130"/>
      <c r="CJ161" s="130"/>
      <c r="CK161" s="130"/>
      <c r="CL161" s="130"/>
      <c r="CM161" s="130"/>
      <c r="CN161" s="130"/>
      <c r="CO161" s="130"/>
      <c r="CP161" s="130"/>
      <c r="CQ161" s="130"/>
      <c r="CR161" s="130"/>
      <c r="CS161" s="130"/>
      <c r="CT161" s="130"/>
      <c r="CU161" s="130"/>
      <c r="CV161" s="130"/>
      <c r="CW161" s="130"/>
      <c r="CX161" s="130"/>
      <c r="CY161" s="130"/>
      <c r="CZ161" s="130"/>
      <c r="DA161" s="130"/>
      <c r="DB161" s="130"/>
      <c r="DC161" s="130"/>
      <c r="DD161" s="130"/>
      <c r="DE161" s="130"/>
      <c r="DF161" s="130"/>
      <c r="DG161" s="130"/>
      <c r="DH161" s="130"/>
      <c r="DI161" s="130"/>
      <c r="DJ161" s="130"/>
      <c r="DK161" s="130"/>
      <c r="DL161" s="130"/>
      <c r="DM161" s="130"/>
      <c r="DN161" s="130"/>
      <c r="DO161" s="130"/>
      <c r="DP161" s="130"/>
      <c r="DQ161" s="130"/>
    </row>
    <row r="162" spans="2:121" s="79" customFormat="1" ht="85.5" customHeight="1" hidden="1">
      <c r="B162" s="165"/>
      <c r="C162" s="140" t="s">
        <v>236</v>
      </c>
      <c r="D162" s="139" t="s">
        <v>235</v>
      </c>
      <c r="E162" s="140" t="s">
        <v>81</v>
      </c>
      <c r="F162" s="165" t="s">
        <v>65</v>
      </c>
      <c r="G162" s="113"/>
      <c r="H162" s="113"/>
      <c r="I162" s="113">
        <f t="shared" si="15"/>
        <v>0</v>
      </c>
      <c r="J162" s="113"/>
      <c r="K162" s="105">
        <f t="shared" si="14"/>
        <v>0</v>
      </c>
      <c r="L162" s="128"/>
      <c r="M162" s="130"/>
      <c r="N162" s="130"/>
      <c r="O162" s="130"/>
      <c r="P162" s="130"/>
      <c r="Q162" s="130"/>
      <c r="R162" s="130"/>
      <c r="S162" s="130"/>
      <c r="T162" s="130"/>
      <c r="U162" s="130"/>
      <c r="V162" s="130"/>
      <c r="W162" s="130"/>
      <c r="X162" s="130"/>
      <c r="Y162" s="130"/>
      <c r="Z162" s="130"/>
      <c r="AA162" s="130"/>
      <c r="AB162" s="130"/>
      <c r="AC162" s="130"/>
      <c r="AD162" s="130"/>
      <c r="AE162" s="130"/>
      <c r="AF162" s="130"/>
      <c r="AG162" s="130"/>
      <c r="AH162" s="130"/>
      <c r="AI162" s="130"/>
      <c r="AJ162" s="130"/>
      <c r="AK162" s="130"/>
      <c r="AL162" s="130"/>
      <c r="AM162" s="130"/>
      <c r="AN162" s="130"/>
      <c r="AO162" s="130"/>
      <c r="AP162" s="130"/>
      <c r="AQ162" s="130"/>
      <c r="AR162" s="130"/>
      <c r="AS162" s="130"/>
      <c r="AT162" s="130"/>
      <c r="AU162" s="130"/>
      <c r="AV162" s="130"/>
      <c r="AW162" s="130"/>
      <c r="AX162" s="130"/>
      <c r="AY162" s="130"/>
      <c r="AZ162" s="130"/>
      <c r="BA162" s="130"/>
      <c r="BB162" s="130"/>
      <c r="BC162" s="130"/>
      <c r="BD162" s="130"/>
      <c r="BE162" s="130"/>
      <c r="BF162" s="130"/>
      <c r="BG162" s="130"/>
      <c r="BH162" s="130"/>
      <c r="BI162" s="130"/>
      <c r="BJ162" s="130"/>
      <c r="BK162" s="130"/>
      <c r="BL162" s="130"/>
      <c r="BM162" s="130"/>
      <c r="BN162" s="130"/>
      <c r="BO162" s="130"/>
      <c r="BP162" s="130"/>
      <c r="BQ162" s="130"/>
      <c r="BR162" s="130"/>
      <c r="BS162" s="130"/>
      <c r="BT162" s="130"/>
      <c r="BU162" s="130"/>
      <c r="BV162" s="130"/>
      <c r="BW162" s="130"/>
      <c r="BX162" s="130"/>
      <c r="BY162" s="130"/>
      <c r="BZ162" s="130"/>
      <c r="CA162" s="130"/>
      <c r="CB162" s="130"/>
      <c r="CC162" s="130"/>
      <c r="CD162" s="130"/>
      <c r="CE162" s="130"/>
      <c r="CF162" s="130"/>
      <c r="CG162" s="130"/>
      <c r="CH162" s="130"/>
      <c r="CI162" s="130"/>
      <c r="CJ162" s="130"/>
      <c r="CK162" s="130"/>
      <c r="CL162" s="130"/>
      <c r="CM162" s="130"/>
      <c r="CN162" s="130"/>
      <c r="CO162" s="130"/>
      <c r="CP162" s="130"/>
      <c r="CQ162" s="130"/>
      <c r="CR162" s="130"/>
      <c r="CS162" s="130"/>
      <c r="CT162" s="130"/>
      <c r="CU162" s="130"/>
      <c r="CV162" s="130"/>
      <c r="CW162" s="130"/>
      <c r="CX162" s="130"/>
      <c r="CY162" s="130"/>
      <c r="CZ162" s="130"/>
      <c r="DA162" s="130"/>
      <c r="DB162" s="130"/>
      <c r="DC162" s="130"/>
      <c r="DD162" s="130"/>
      <c r="DE162" s="130"/>
      <c r="DF162" s="130"/>
      <c r="DG162" s="130"/>
      <c r="DH162" s="130"/>
      <c r="DI162" s="130"/>
      <c r="DJ162" s="130"/>
      <c r="DK162" s="130"/>
      <c r="DL162" s="130"/>
      <c r="DM162" s="130"/>
      <c r="DN162" s="130"/>
      <c r="DO162" s="130"/>
      <c r="DP162" s="130"/>
      <c r="DQ162" s="130"/>
    </row>
    <row r="163" spans="2:121" s="79" customFormat="1" ht="120.75" customHeight="1" hidden="1">
      <c r="B163" s="165"/>
      <c r="C163" s="139" t="s">
        <v>223</v>
      </c>
      <c r="D163" s="139" t="s">
        <v>243</v>
      </c>
      <c r="E163" s="140" t="s">
        <v>81</v>
      </c>
      <c r="F163" s="165" t="s">
        <v>65</v>
      </c>
      <c r="G163" s="113"/>
      <c r="H163" s="113"/>
      <c r="I163" s="113">
        <f t="shared" si="15"/>
        <v>0</v>
      </c>
      <c r="J163" s="113"/>
      <c r="K163" s="105">
        <f t="shared" si="14"/>
        <v>0</v>
      </c>
      <c r="L163" s="166"/>
      <c r="M163" s="130"/>
      <c r="N163" s="130"/>
      <c r="O163" s="130"/>
      <c r="P163" s="130"/>
      <c r="Q163" s="130"/>
      <c r="R163" s="130"/>
      <c r="S163" s="130"/>
      <c r="T163" s="130"/>
      <c r="U163" s="130"/>
      <c r="V163" s="130"/>
      <c r="W163" s="130"/>
      <c r="X163" s="130"/>
      <c r="Y163" s="130"/>
      <c r="Z163" s="130"/>
      <c r="AA163" s="130"/>
      <c r="AB163" s="130"/>
      <c r="AC163" s="130"/>
      <c r="AD163" s="130"/>
      <c r="AE163" s="130"/>
      <c r="AF163" s="130"/>
      <c r="AG163" s="130"/>
      <c r="AH163" s="130"/>
      <c r="AI163" s="130"/>
      <c r="AJ163" s="130"/>
      <c r="AK163" s="130"/>
      <c r="AL163" s="130"/>
      <c r="AM163" s="130"/>
      <c r="AN163" s="130"/>
      <c r="AO163" s="130"/>
      <c r="AP163" s="130"/>
      <c r="AQ163" s="130"/>
      <c r="AR163" s="130"/>
      <c r="AS163" s="130"/>
      <c r="AT163" s="130"/>
      <c r="AU163" s="130"/>
      <c r="AV163" s="130"/>
      <c r="AW163" s="130"/>
      <c r="AX163" s="130"/>
      <c r="AY163" s="130"/>
      <c r="AZ163" s="130"/>
      <c r="BA163" s="130"/>
      <c r="BB163" s="130"/>
      <c r="BC163" s="130"/>
      <c r="BD163" s="130"/>
      <c r="BE163" s="130"/>
      <c r="BF163" s="130"/>
      <c r="BG163" s="130"/>
      <c r="BH163" s="130"/>
      <c r="BI163" s="130"/>
      <c r="BJ163" s="130"/>
      <c r="BK163" s="130"/>
      <c r="BL163" s="130"/>
      <c r="BM163" s="130"/>
      <c r="BN163" s="130"/>
      <c r="BO163" s="130"/>
      <c r="BP163" s="130"/>
      <c r="BQ163" s="130"/>
      <c r="BR163" s="130"/>
      <c r="BS163" s="130"/>
      <c r="BT163" s="130"/>
      <c r="BU163" s="130"/>
      <c r="BV163" s="130"/>
      <c r="BW163" s="130"/>
      <c r="BX163" s="130"/>
      <c r="BY163" s="130"/>
      <c r="BZ163" s="130"/>
      <c r="CA163" s="130"/>
      <c r="CB163" s="130"/>
      <c r="CC163" s="130"/>
      <c r="CD163" s="130"/>
      <c r="CE163" s="130"/>
      <c r="CF163" s="130"/>
      <c r="CG163" s="130"/>
      <c r="CH163" s="130"/>
      <c r="CI163" s="130"/>
      <c r="CJ163" s="130"/>
      <c r="CK163" s="130"/>
      <c r="CL163" s="130"/>
      <c r="CM163" s="130"/>
      <c r="CN163" s="130"/>
      <c r="CO163" s="130"/>
      <c r="CP163" s="130"/>
      <c r="CQ163" s="130"/>
      <c r="CR163" s="130"/>
      <c r="CS163" s="130"/>
      <c r="CT163" s="130"/>
      <c r="CU163" s="130"/>
      <c r="CV163" s="130"/>
      <c r="CW163" s="130"/>
      <c r="CX163" s="130"/>
      <c r="CY163" s="130"/>
      <c r="CZ163" s="130"/>
      <c r="DA163" s="130"/>
      <c r="DB163" s="130"/>
      <c r="DC163" s="130"/>
      <c r="DD163" s="130"/>
      <c r="DE163" s="130"/>
      <c r="DF163" s="130"/>
      <c r="DG163" s="130"/>
      <c r="DH163" s="130"/>
      <c r="DI163" s="130"/>
      <c r="DJ163" s="130"/>
      <c r="DK163" s="130"/>
      <c r="DL163" s="130"/>
      <c r="DM163" s="130"/>
      <c r="DN163" s="130"/>
      <c r="DO163" s="130"/>
      <c r="DP163" s="130"/>
      <c r="DQ163" s="130"/>
    </row>
    <row r="164" spans="2:121" ht="54.75" customHeight="1" hidden="1">
      <c r="B164" s="88">
        <v>5</v>
      </c>
      <c r="C164" s="76" t="s">
        <v>98</v>
      </c>
      <c r="D164" s="84" t="s">
        <v>99</v>
      </c>
      <c r="E164" s="89">
        <v>3719800</v>
      </c>
      <c r="F164" s="88" t="s">
        <v>65</v>
      </c>
      <c r="G164" s="90"/>
      <c r="H164" s="90"/>
      <c r="I164" s="90">
        <f t="shared" si="15"/>
        <v>0</v>
      </c>
      <c r="J164" s="90"/>
      <c r="K164" s="105">
        <f t="shared" si="14"/>
        <v>0</v>
      </c>
      <c r="L164" s="76"/>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row>
    <row r="165" spans="2:121" s="66" customFormat="1" ht="73.5" customHeight="1" hidden="1">
      <c r="B165" s="83">
        <v>4</v>
      </c>
      <c r="C165" s="115" t="s">
        <v>139</v>
      </c>
      <c r="D165" s="84" t="s">
        <v>192</v>
      </c>
      <c r="E165" s="85" t="s">
        <v>81</v>
      </c>
      <c r="F165" s="83" t="s">
        <v>65</v>
      </c>
      <c r="G165" s="86"/>
      <c r="H165" s="86"/>
      <c r="I165" s="86">
        <f t="shared" si="15"/>
        <v>0</v>
      </c>
      <c r="J165" s="86"/>
      <c r="K165" s="105">
        <f t="shared" si="14"/>
        <v>0</v>
      </c>
      <c r="L165" s="116"/>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c r="AO165" s="114"/>
      <c r="AP165" s="114"/>
      <c r="AQ165" s="114"/>
      <c r="AR165" s="114"/>
      <c r="AS165" s="114"/>
      <c r="AT165" s="114"/>
      <c r="AU165" s="114"/>
      <c r="AV165" s="114"/>
      <c r="AW165" s="114"/>
      <c r="AX165" s="114"/>
      <c r="AY165" s="114"/>
      <c r="AZ165" s="114"/>
      <c r="BA165" s="114"/>
      <c r="BB165" s="114"/>
      <c r="BC165" s="114"/>
      <c r="BD165" s="114"/>
      <c r="BE165" s="114"/>
      <c r="BF165" s="114"/>
      <c r="BG165" s="114"/>
      <c r="BH165" s="114"/>
      <c r="BI165" s="114"/>
      <c r="BJ165" s="114"/>
      <c r="BK165" s="114"/>
      <c r="BL165" s="114"/>
      <c r="BM165" s="114"/>
      <c r="BN165" s="114"/>
      <c r="BO165" s="114"/>
      <c r="BP165" s="114"/>
      <c r="BQ165" s="114"/>
      <c r="BR165" s="114"/>
      <c r="BS165" s="114"/>
      <c r="BT165" s="114"/>
      <c r="BU165" s="114"/>
      <c r="BV165" s="114"/>
      <c r="BW165" s="114"/>
      <c r="BX165" s="114"/>
      <c r="BY165" s="114"/>
      <c r="BZ165" s="114"/>
      <c r="CA165" s="114"/>
      <c r="CB165" s="114"/>
      <c r="CC165" s="114"/>
      <c r="CD165" s="114"/>
      <c r="CE165" s="114"/>
      <c r="CF165" s="114"/>
      <c r="CG165" s="114"/>
      <c r="CH165" s="114"/>
      <c r="CI165" s="114"/>
      <c r="CJ165" s="114"/>
      <c r="CK165" s="114"/>
      <c r="CL165" s="114"/>
      <c r="CM165" s="114"/>
      <c r="CN165" s="114"/>
      <c r="CO165" s="114"/>
      <c r="CP165" s="114"/>
      <c r="CQ165" s="114"/>
      <c r="CR165" s="114"/>
      <c r="CS165" s="114"/>
      <c r="CT165" s="114"/>
      <c r="CU165" s="114"/>
      <c r="CV165" s="114"/>
      <c r="CW165" s="114"/>
      <c r="CX165" s="114"/>
      <c r="CY165" s="114"/>
      <c r="CZ165" s="114"/>
      <c r="DA165" s="114"/>
      <c r="DB165" s="114"/>
      <c r="DC165" s="114"/>
      <c r="DD165" s="114"/>
      <c r="DE165" s="114"/>
      <c r="DF165" s="114"/>
      <c r="DG165" s="114"/>
      <c r="DH165" s="114"/>
      <c r="DI165" s="114"/>
      <c r="DJ165" s="114"/>
      <c r="DK165" s="114"/>
      <c r="DL165" s="114"/>
      <c r="DM165" s="114"/>
      <c r="DN165" s="114"/>
      <c r="DO165" s="114"/>
      <c r="DP165" s="114"/>
      <c r="DQ165" s="114"/>
    </row>
    <row r="166" spans="2:121" s="66" customFormat="1" ht="117" customHeight="1" hidden="1">
      <c r="B166" s="83">
        <v>5</v>
      </c>
      <c r="C166" s="117" t="s">
        <v>138</v>
      </c>
      <c r="D166" s="84" t="s">
        <v>193</v>
      </c>
      <c r="E166" s="85" t="s">
        <v>81</v>
      </c>
      <c r="F166" s="83" t="s">
        <v>65</v>
      </c>
      <c r="G166" s="86"/>
      <c r="H166" s="86"/>
      <c r="I166" s="86">
        <f t="shared" si="15"/>
        <v>0</v>
      </c>
      <c r="J166" s="86"/>
      <c r="K166" s="105">
        <f t="shared" si="14"/>
        <v>0</v>
      </c>
      <c r="L166" s="116"/>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c r="AO166" s="114"/>
      <c r="AP166" s="114"/>
      <c r="AQ166" s="114"/>
      <c r="AR166" s="114"/>
      <c r="AS166" s="114"/>
      <c r="AT166" s="114"/>
      <c r="AU166" s="114"/>
      <c r="AV166" s="114"/>
      <c r="AW166" s="114"/>
      <c r="AX166" s="114"/>
      <c r="AY166" s="114"/>
      <c r="AZ166" s="114"/>
      <c r="BA166" s="114"/>
      <c r="BB166" s="114"/>
      <c r="BC166" s="114"/>
      <c r="BD166" s="114"/>
      <c r="BE166" s="114"/>
      <c r="BF166" s="114"/>
      <c r="BG166" s="114"/>
      <c r="BH166" s="114"/>
      <c r="BI166" s="114"/>
      <c r="BJ166" s="114"/>
      <c r="BK166" s="114"/>
      <c r="BL166" s="114"/>
      <c r="BM166" s="114"/>
      <c r="BN166" s="114"/>
      <c r="BO166" s="114"/>
      <c r="BP166" s="114"/>
      <c r="BQ166" s="114"/>
      <c r="BR166" s="114"/>
      <c r="BS166" s="114"/>
      <c r="BT166" s="114"/>
      <c r="BU166" s="114"/>
      <c r="BV166" s="114"/>
      <c r="BW166" s="114"/>
      <c r="BX166" s="114"/>
      <c r="BY166" s="114"/>
      <c r="BZ166" s="114"/>
      <c r="CA166" s="114"/>
      <c r="CB166" s="114"/>
      <c r="CC166" s="114"/>
      <c r="CD166" s="114"/>
      <c r="CE166" s="114"/>
      <c r="CF166" s="114"/>
      <c r="CG166" s="114"/>
      <c r="CH166" s="114"/>
      <c r="CI166" s="114"/>
      <c r="CJ166" s="114"/>
      <c r="CK166" s="114"/>
      <c r="CL166" s="114"/>
      <c r="CM166" s="114"/>
      <c r="CN166" s="114"/>
      <c r="CO166" s="114"/>
      <c r="CP166" s="114"/>
      <c r="CQ166" s="114"/>
      <c r="CR166" s="114"/>
      <c r="CS166" s="114"/>
      <c r="CT166" s="114"/>
      <c r="CU166" s="114"/>
      <c r="CV166" s="114"/>
      <c r="CW166" s="114"/>
      <c r="CX166" s="114"/>
      <c r="CY166" s="114"/>
      <c r="CZ166" s="114"/>
      <c r="DA166" s="114"/>
      <c r="DB166" s="114"/>
      <c r="DC166" s="114"/>
      <c r="DD166" s="114"/>
      <c r="DE166" s="114"/>
      <c r="DF166" s="114"/>
      <c r="DG166" s="114"/>
      <c r="DH166" s="114"/>
      <c r="DI166" s="114"/>
      <c r="DJ166" s="114"/>
      <c r="DK166" s="114"/>
      <c r="DL166" s="114"/>
      <c r="DM166" s="114"/>
      <c r="DN166" s="114"/>
      <c r="DO166" s="114"/>
      <c r="DP166" s="114"/>
      <c r="DQ166" s="114"/>
    </row>
    <row r="167" spans="2:121" s="79" customFormat="1" ht="88.5" customHeight="1" hidden="1">
      <c r="B167" s="165"/>
      <c r="C167" s="167" t="s">
        <v>222</v>
      </c>
      <c r="D167" s="139" t="s">
        <v>232</v>
      </c>
      <c r="E167" s="140" t="s">
        <v>81</v>
      </c>
      <c r="F167" s="165" t="s">
        <v>65</v>
      </c>
      <c r="G167" s="113"/>
      <c r="H167" s="113"/>
      <c r="I167" s="113">
        <f t="shared" si="15"/>
        <v>0</v>
      </c>
      <c r="J167" s="113"/>
      <c r="K167" s="105">
        <f t="shared" si="14"/>
        <v>0</v>
      </c>
      <c r="L167" s="168"/>
      <c r="M167" s="169"/>
      <c r="N167" s="169"/>
      <c r="O167" s="169"/>
      <c r="P167" s="169"/>
      <c r="Q167" s="169"/>
      <c r="R167" s="169"/>
      <c r="S167" s="169"/>
      <c r="T167" s="169"/>
      <c r="U167" s="169"/>
      <c r="V167" s="169"/>
      <c r="W167" s="169"/>
      <c r="X167" s="169"/>
      <c r="Y167" s="169"/>
      <c r="Z167" s="169"/>
      <c r="AA167" s="169"/>
      <c r="AB167" s="169"/>
      <c r="AC167" s="169"/>
      <c r="AD167" s="169"/>
      <c r="AE167" s="169"/>
      <c r="AF167" s="169"/>
      <c r="AG167" s="169"/>
      <c r="AH167" s="169"/>
      <c r="AI167" s="169"/>
      <c r="AJ167" s="169"/>
      <c r="AK167" s="169"/>
      <c r="AL167" s="169"/>
      <c r="AM167" s="169"/>
      <c r="AN167" s="169"/>
      <c r="AO167" s="169"/>
      <c r="AP167" s="169"/>
      <c r="AQ167" s="169"/>
      <c r="AR167" s="169"/>
      <c r="AS167" s="169"/>
      <c r="AT167" s="169"/>
      <c r="AU167" s="169"/>
      <c r="AV167" s="169"/>
      <c r="AW167" s="169"/>
      <c r="AX167" s="169"/>
      <c r="AY167" s="169"/>
      <c r="AZ167" s="169"/>
      <c r="BA167" s="169"/>
      <c r="BB167" s="169"/>
      <c r="BC167" s="169"/>
      <c r="BD167" s="169"/>
      <c r="BE167" s="169"/>
      <c r="BF167" s="169"/>
      <c r="BG167" s="169"/>
      <c r="BH167" s="169"/>
      <c r="BI167" s="169"/>
      <c r="BJ167" s="169"/>
      <c r="BK167" s="169"/>
      <c r="BL167" s="169"/>
      <c r="BM167" s="169"/>
      <c r="BN167" s="169"/>
      <c r="BO167" s="169"/>
      <c r="BP167" s="169"/>
      <c r="BQ167" s="169"/>
      <c r="BR167" s="169"/>
      <c r="BS167" s="169"/>
      <c r="BT167" s="169"/>
      <c r="BU167" s="169"/>
      <c r="BV167" s="169"/>
      <c r="BW167" s="169"/>
      <c r="BX167" s="169"/>
      <c r="BY167" s="169"/>
      <c r="BZ167" s="169"/>
      <c r="CA167" s="169"/>
      <c r="CB167" s="169"/>
      <c r="CC167" s="169"/>
      <c r="CD167" s="169"/>
      <c r="CE167" s="169"/>
      <c r="CF167" s="169"/>
      <c r="CG167" s="169"/>
      <c r="CH167" s="169"/>
      <c r="CI167" s="169"/>
      <c r="CJ167" s="169"/>
      <c r="CK167" s="169"/>
      <c r="CL167" s="169"/>
      <c r="CM167" s="169"/>
      <c r="CN167" s="169"/>
      <c r="CO167" s="169"/>
      <c r="CP167" s="169"/>
      <c r="CQ167" s="169"/>
      <c r="CR167" s="169"/>
      <c r="CS167" s="169"/>
      <c r="CT167" s="169"/>
      <c r="CU167" s="169"/>
      <c r="CV167" s="169"/>
      <c r="CW167" s="169"/>
      <c r="CX167" s="169"/>
      <c r="CY167" s="169"/>
      <c r="CZ167" s="169"/>
      <c r="DA167" s="169"/>
      <c r="DB167" s="169"/>
      <c r="DC167" s="169"/>
      <c r="DD167" s="169"/>
      <c r="DE167" s="169"/>
      <c r="DF167" s="169"/>
      <c r="DG167" s="169"/>
      <c r="DH167" s="169"/>
      <c r="DI167" s="169"/>
      <c r="DJ167" s="169"/>
      <c r="DK167" s="169"/>
      <c r="DL167" s="169"/>
      <c r="DM167" s="169"/>
      <c r="DN167" s="169"/>
      <c r="DO167" s="169"/>
      <c r="DP167" s="169"/>
      <c r="DQ167" s="169"/>
    </row>
    <row r="168" spans="2:121" s="79" customFormat="1" ht="43.5" customHeight="1">
      <c r="B168" s="274" t="s">
        <v>84</v>
      </c>
      <c r="C168" s="275"/>
      <c r="D168" s="275"/>
      <c r="E168" s="275"/>
      <c r="F168" s="276"/>
      <c r="G168" s="195">
        <f>G152+G156+G157+G158+G155+G159+G160+G161+G162+G163+G167+G153</f>
        <v>907500</v>
      </c>
      <c r="H168" s="195">
        <f>H152+H156+H157+H158+H155+H159+H160+H161+H162+H163+H167+H153</f>
        <v>150000</v>
      </c>
      <c r="I168" s="195">
        <f>I152+I156+I157+I158+I155+I159+I160+I161+I162+I163+I167+I153</f>
        <v>742500</v>
      </c>
      <c r="J168" s="195">
        <f>J152+J156+J157+J158+J155+J159+J160+J161+J162+J163+J167+J153</f>
        <v>0</v>
      </c>
      <c r="K168" s="195">
        <f>K152+K156+K157+K158+K155+K159+K160+K161+K162+K163+K167+K153</f>
        <v>150000</v>
      </c>
      <c r="L168" s="199" t="s">
        <v>189</v>
      </c>
      <c r="M168" s="131"/>
      <c r="N168" s="131"/>
      <c r="O168" s="131"/>
      <c r="P168" s="131"/>
      <c r="Q168" s="131"/>
      <c r="R168" s="131"/>
      <c r="S168" s="131"/>
      <c r="T168" s="131"/>
      <c r="U168" s="131"/>
      <c r="V168" s="131"/>
      <c r="W168" s="131"/>
      <c r="X168" s="131"/>
      <c r="Y168" s="131"/>
      <c r="Z168" s="131"/>
      <c r="AA168" s="131"/>
      <c r="AB168" s="131"/>
      <c r="AC168" s="131"/>
      <c r="AD168" s="131"/>
      <c r="AE168" s="131"/>
      <c r="AF168" s="131"/>
      <c r="AG168" s="131"/>
      <c r="AH168" s="131"/>
      <c r="AI168" s="131"/>
      <c r="AJ168" s="131"/>
      <c r="AK168" s="131"/>
      <c r="AL168" s="131"/>
      <c r="AM168" s="131"/>
      <c r="AN168" s="131"/>
      <c r="AO168" s="131"/>
      <c r="AP168" s="131"/>
      <c r="AQ168" s="131"/>
      <c r="AR168" s="131"/>
      <c r="AS168" s="131"/>
      <c r="AT168" s="131"/>
      <c r="AU168" s="131"/>
      <c r="AV168" s="131"/>
      <c r="AW168" s="131"/>
      <c r="AX168" s="131"/>
      <c r="AY168" s="131"/>
      <c r="AZ168" s="131"/>
      <c r="BA168" s="131"/>
      <c r="BB168" s="131"/>
      <c r="BC168" s="131"/>
      <c r="BD168" s="131"/>
      <c r="BE168" s="131"/>
      <c r="BF168" s="131"/>
      <c r="BG168" s="131"/>
      <c r="BH168" s="131"/>
      <c r="BI168" s="131"/>
      <c r="BJ168" s="131"/>
      <c r="BK168" s="131"/>
      <c r="BL168" s="131"/>
      <c r="BM168" s="131"/>
      <c r="BN168" s="131"/>
      <c r="BO168" s="131"/>
      <c r="BP168" s="131"/>
      <c r="BQ168" s="131"/>
      <c r="BR168" s="131"/>
      <c r="BS168" s="131"/>
      <c r="BT168" s="131"/>
      <c r="BU168" s="131"/>
      <c r="BV168" s="131"/>
      <c r="BW168" s="131"/>
      <c r="BX168" s="131"/>
      <c r="BY168" s="131"/>
      <c r="BZ168" s="131"/>
      <c r="CA168" s="131"/>
      <c r="CB168" s="131"/>
      <c r="CC168" s="131"/>
      <c r="CD168" s="131"/>
      <c r="CE168" s="131"/>
      <c r="CF168" s="131"/>
      <c r="CG168" s="131"/>
      <c r="CH168" s="131"/>
      <c r="CI168" s="131"/>
      <c r="CJ168" s="131"/>
      <c r="CK168" s="131"/>
      <c r="CL168" s="131"/>
      <c r="CM168" s="131"/>
      <c r="CN168" s="131"/>
      <c r="CO168" s="131"/>
      <c r="CP168" s="131"/>
      <c r="CQ168" s="131"/>
      <c r="CR168" s="131"/>
      <c r="CS168" s="131"/>
      <c r="CT168" s="131"/>
      <c r="CU168" s="131"/>
      <c r="CV168" s="131"/>
      <c r="CW168" s="131"/>
      <c r="CX168" s="131"/>
      <c r="CY168" s="131"/>
      <c r="CZ168" s="131"/>
      <c r="DA168" s="131"/>
      <c r="DB168" s="131"/>
      <c r="DC168" s="131"/>
      <c r="DD168" s="131"/>
      <c r="DE168" s="131"/>
      <c r="DF168" s="131"/>
      <c r="DG168" s="131"/>
      <c r="DH168" s="131"/>
      <c r="DI168" s="131"/>
      <c r="DJ168" s="131"/>
      <c r="DK168" s="131"/>
      <c r="DL168" s="131"/>
      <c r="DM168" s="131"/>
      <c r="DN168" s="131"/>
      <c r="DO168" s="131"/>
      <c r="DP168" s="131"/>
      <c r="DQ168" s="131"/>
    </row>
    <row r="169" spans="2:121" s="112" customFormat="1" ht="69" customHeight="1">
      <c r="B169" s="277" t="s">
        <v>83</v>
      </c>
      <c r="C169" s="278"/>
      <c r="D169" s="278"/>
      <c r="E169" s="278"/>
      <c r="F169" s="279"/>
      <c r="G169" s="119">
        <f>G168+G150+G136+G114+G83</f>
        <v>144249091</v>
      </c>
      <c r="H169" s="119">
        <f>H168+H150+H136+H114+H83</f>
        <v>52693095</v>
      </c>
      <c r="I169" s="119">
        <f>I168+I150+I136+I114+I83</f>
        <v>88120996</v>
      </c>
      <c r="J169" s="119">
        <f>J168+J150+J136+J114+J83</f>
        <v>6934694.03</v>
      </c>
      <c r="K169" s="119">
        <f>K168+K150+K136+K114+K83</f>
        <v>44279920.97</v>
      </c>
      <c r="L169" s="121" t="s">
        <v>189</v>
      </c>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1"/>
      <c r="AY169" s="111"/>
      <c r="AZ169" s="111"/>
      <c r="BA169" s="111"/>
      <c r="BB169" s="111"/>
      <c r="BC169" s="111"/>
      <c r="BD169" s="111"/>
      <c r="BE169" s="111"/>
      <c r="BF169" s="111"/>
      <c r="BG169" s="111"/>
      <c r="BH169" s="111"/>
      <c r="BI169" s="111"/>
      <c r="BJ169" s="111"/>
      <c r="BK169" s="111"/>
      <c r="BL169" s="111"/>
      <c r="BM169" s="111"/>
      <c r="BN169" s="111"/>
      <c r="BO169" s="111"/>
      <c r="BP169" s="111"/>
      <c r="BQ169" s="111"/>
      <c r="BR169" s="111"/>
      <c r="BS169" s="111"/>
      <c r="BT169" s="111"/>
      <c r="BU169" s="111"/>
      <c r="BV169" s="111"/>
      <c r="BW169" s="111"/>
      <c r="BX169" s="111"/>
      <c r="BY169" s="111"/>
      <c r="BZ169" s="111"/>
      <c r="CA169" s="111"/>
      <c r="CB169" s="111"/>
      <c r="CC169" s="111"/>
      <c r="CD169" s="111"/>
      <c r="CE169" s="111"/>
      <c r="CF169" s="111"/>
      <c r="CG169" s="111"/>
      <c r="CH169" s="111"/>
      <c r="CI169" s="111"/>
      <c r="CJ169" s="111"/>
      <c r="CK169" s="111"/>
      <c r="CL169" s="111"/>
      <c r="CM169" s="111"/>
      <c r="CN169" s="111"/>
      <c r="CO169" s="111"/>
      <c r="CP169" s="111"/>
      <c r="CQ169" s="111"/>
      <c r="CR169" s="111"/>
      <c r="CS169" s="111"/>
      <c r="CT169" s="111"/>
      <c r="CU169" s="111"/>
      <c r="CV169" s="111"/>
      <c r="CW169" s="111"/>
      <c r="CX169" s="111"/>
      <c r="CY169" s="111"/>
      <c r="CZ169" s="111"/>
      <c r="DA169" s="111"/>
      <c r="DB169" s="111"/>
      <c r="DC169" s="111"/>
      <c r="DD169" s="111"/>
      <c r="DE169" s="111"/>
      <c r="DF169" s="111"/>
      <c r="DG169" s="111"/>
      <c r="DH169" s="111"/>
      <c r="DI169" s="111"/>
      <c r="DJ169" s="111"/>
      <c r="DK169" s="111"/>
      <c r="DL169" s="111"/>
      <c r="DM169" s="111"/>
      <c r="DN169" s="111"/>
      <c r="DO169" s="111"/>
      <c r="DP169" s="111"/>
      <c r="DQ169" s="111"/>
    </row>
    <row r="170" spans="2:15" s="208" customFormat="1" ht="35.25" customHeight="1">
      <c r="B170" s="341" t="s">
        <v>317</v>
      </c>
      <c r="C170" s="342"/>
      <c r="D170" s="342"/>
      <c r="E170" s="342"/>
      <c r="F170" s="343"/>
      <c r="G170" s="210">
        <f>G13+G63+G76+G82+G89+G55+G79+G43</f>
        <v>9199400</v>
      </c>
      <c r="H170" s="210">
        <f>H13+H63+H76+H82+H89+H55+H79+H43</f>
        <v>4767587</v>
      </c>
      <c r="I170" s="209">
        <f>G170-H170</f>
        <v>4431813</v>
      </c>
      <c r="J170" s="210">
        <f>J13+J63+J76+J82+J89+J55+J79+J43</f>
        <v>455000</v>
      </c>
      <c r="K170" s="210">
        <f>H170-J170</f>
        <v>4312587</v>
      </c>
      <c r="L170" s="211" t="s">
        <v>189</v>
      </c>
      <c r="M170" s="207"/>
      <c r="N170" s="207"/>
      <c r="O170" s="207"/>
    </row>
    <row r="171" spans="2:8" ht="30.75">
      <c r="B171" s="63"/>
      <c r="C171" s="64"/>
      <c r="D171" s="67"/>
      <c r="F171" s="63"/>
      <c r="H171" s="122"/>
    </row>
    <row r="172" spans="2:6" ht="30.75">
      <c r="B172" s="63"/>
      <c r="C172" s="64"/>
      <c r="D172" s="67"/>
      <c r="F172" s="63"/>
    </row>
    <row r="173" spans="2:6" ht="30.75">
      <c r="B173" s="63"/>
      <c r="C173" s="64"/>
      <c r="D173" s="67"/>
      <c r="F173" s="63"/>
    </row>
    <row r="175" spans="2:6" ht="30.75">
      <c r="B175" s="311"/>
      <c r="C175" s="311"/>
      <c r="D175" s="311"/>
      <c r="E175" s="311"/>
      <c r="F175" s="311"/>
    </row>
    <row r="176" spans="2:6" ht="30.75">
      <c r="B176" s="311"/>
      <c r="C176" s="311"/>
      <c r="D176" s="311"/>
      <c r="E176" s="311"/>
      <c r="F176" s="311"/>
    </row>
    <row r="177" spans="2:6" ht="30.75">
      <c r="B177" s="311"/>
      <c r="C177" s="311"/>
      <c r="D177" s="311"/>
      <c r="E177" s="311"/>
      <c r="F177" s="311"/>
    </row>
    <row r="178" spans="2:6" ht="30.75">
      <c r="B178" s="311"/>
      <c r="C178" s="311"/>
      <c r="D178" s="311"/>
      <c r="E178" s="311"/>
      <c r="F178" s="311"/>
    </row>
    <row r="179" spans="2:6" ht="30.75">
      <c r="B179" s="311"/>
      <c r="C179" s="311"/>
      <c r="D179" s="311"/>
      <c r="E179" s="311"/>
      <c r="F179" s="311"/>
    </row>
  </sheetData>
  <sheetProtection/>
  <mergeCells count="63">
    <mergeCell ref="F77:F79"/>
    <mergeCell ref="C77:C79"/>
    <mergeCell ref="B77:B79"/>
    <mergeCell ref="D77:D79"/>
    <mergeCell ref="D41:D43"/>
    <mergeCell ref="C41:C43"/>
    <mergeCell ref="B41:B43"/>
    <mergeCell ref="B137:L137"/>
    <mergeCell ref="F11:F16"/>
    <mergeCell ref="B150:F150"/>
    <mergeCell ref="B170:F170"/>
    <mergeCell ref="F80:F82"/>
    <mergeCell ref="B80:B82"/>
    <mergeCell ref="C80:C82"/>
    <mergeCell ref="D80:D82"/>
    <mergeCell ref="B85:B100"/>
    <mergeCell ref="B114:F114"/>
    <mergeCell ref="B11:B16"/>
    <mergeCell ref="D11:D16"/>
    <mergeCell ref="B105:B112"/>
    <mergeCell ref="C105:C112"/>
    <mergeCell ref="D61:D63"/>
    <mergeCell ref="C11:C13"/>
    <mergeCell ref="D17:D28"/>
    <mergeCell ref="C31:C34"/>
    <mergeCell ref="B17:B28"/>
    <mergeCell ref="D85:D100"/>
    <mergeCell ref="B115:L115"/>
    <mergeCell ref="B136:D136"/>
    <mergeCell ref="C85:C100"/>
    <mergeCell ref="D105:D112"/>
    <mergeCell ref="E134:E135"/>
    <mergeCell ref="D116:D133"/>
    <mergeCell ref="B175:F179"/>
    <mergeCell ref="D139:D142"/>
    <mergeCell ref="B134:B135"/>
    <mergeCell ref="C134:C135"/>
    <mergeCell ref="D134:D135"/>
    <mergeCell ref="F74:F76"/>
    <mergeCell ref="D74:D76"/>
    <mergeCell ref="C74:C76"/>
    <mergeCell ref="B74:B76"/>
    <mergeCell ref="D144:D148"/>
    <mergeCell ref="B151:L151"/>
    <mergeCell ref="F31:F34"/>
    <mergeCell ref="B31:B34"/>
    <mergeCell ref="B61:B63"/>
    <mergeCell ref="C61:C63"/>
    <mergeCell ref="B47:B56"/>
    <mergeCell ref="C47:C56"/>
    <mergeCell ref="D47:D56"/>
    <mergeCell ref="F61:F63"/>
    <mergeCell ref="D31:D34"/>
    <mergeCell ref="C1:K1"/>
    <mergeCell ref="B168:F168"/>
    <mergeCell ref="B169:F169"/>
    <mergeCell ref="B4:L4"/>
    <mergeCell ref="B84:L84"/>
    <mergeCell ref="F87:F89"/>
    <mergeCell ref="D103:D104"/>
    <mergeCell ref="C103:C104"/>
    <mergeCell ref="B103:B104"/>
    <mergeCell ref="B83:F83"/>
  </mergeCells>
  <printOptions/>
  <pageMargins left="0.07874015748031496" right="0.07874015748031496" top="0.07874015748031496" bottom="0.07874015748031496" header="0.5118110236220472" footer="0.5118110236220472"/>
  <pageSetup horizontalDpi="600" verticalDpi="600" orientation="landscape" paperSize="9" scale="30" r:id="rId1"/>
  <rowBreaks count="6" manualBreakCount="6">
    <brk id="20" max="11" man="1"/>
    <brk id="44" max="11" man="1"/>
    <brk id="88" max="11" man="1"/>
    <brk id="116" max="11" man="1"/>
    <brk id="126" max="11" man="1"/>
    <brk id="142" max="11" man="1"/>
  </rowBreaks>
</worksheet>
</file>

<file path=xl/worksheets/sheet2.xml><?xml version="1.0" encoding="utf-8"?>
<worksheet xmlns="http://schemas.openxmlformats.org/spreadsheetml/2006/main" xmlns:r="http://schemas.openxmlformats.org/officeDocument/2006/relationships">
  <dimension ref="A1:I54"/>
  <sheetViews>
    <sheetView zoomScale="75" zoomScaleNormal="75" zoomScalePageLayoutView="0" workbookViewId="0" topLeftCell="A10">
      <selection activeCell="J22" sqref="J22"/>
    </sheetView>
  </sheetViews>
  <sheetFormatPr defaultColWidth="16.25390625" defaultRowHeight="12.75"/>
  <cols>
    <col min="1" max="1" width="2.25390625" style="1" customWidth="1"/>
    <col min="2" max="2" width="7.25390625" style="1" customWidth="1"/>
    <col min="3" max="3" width="47.75390625" style="1" customWidth="1"/>
    <col min="4" max="4" width="33.00390625" style="1" customWidth="1"/>
    <col min="5" max="5" width="21.75390625" style="1" customWidth="1"/>
    <col min="6" max="6" width="19.25390625" style="1" hidden="1" customWidth="1"/>
    <col min="7" max="16384" width="16.25390625" style="1" customWidth="1"/>
  </cols>
  <sheetData>
    <row r="1" spans="1:9" ht="34.5" customHeight="1" thickBot="1">
      <c r="A1" s="10"/>
      <c r="B1" s="10"/>
      <c r="C1" s="347" t="s">
        <v>3</v>
      </c>
      <c r="D1" s="347"/>
      <c r="E1" s="347"/>
      <c r="F1" s="347"/>
      <c r="G1" s="347"/>
      <c r="H1" s="347"/>
      <c r="I1" s="347"/>
    </row>
    <row r="2" spans="2:6" ht="40.5" customHeight="1" thickBot="1">
      <c r="B2" s="6" t="s">
        <v>0</v>
      </c>
      <c r="C2" s="7" t="s">
        <v>1</v>
      </c>
      <c r="D2" s="8" t="s">
        <v>2</v>
      </c>
      <c r="E2" s="7" t="s">
        <v>5</v>
      </c>
      <c r="F2" s="9"/>
    </row>
    <row r="3" spans="2:6" ht="84" customHeight="1">
      <c r="B3" s="43">
        <v>1</v>
      </c>
      <c r="C3" s="44" t="s">
        <v>18</v>
      </c>
      <c r="D3" s="29"/>
      <c r="E3" s="4">
        <v>50</v>
      </c>
      <c r="F3" s="2"/>
    </row>
    <row r="4" spans="2:7" ht="57" customHeight="1">
      <c r="B4" s="43">
        <v>2</v>
      </c>
      <c r="C4" s="44" t="s">
        <v>16</v>
      </c>
      <c r="D4" s="29" t="s">
        <v>17</v>
      </c>
      <c r="E4" s="4">
        <v>20</v>
      </c>
      <c r="F4" s="2"/>
      <c r="G4" s="38" t="s">
        <v>24</v>
      </c>
    </row>
    <row r="5" spans="2:6" ht="86.25" customHeight="1">
      <c r="B5" s="43">
        <v>3</v>
      </c>
      <c r="C5" s="44" t="s">
        <v>15</v>
      </c>
      <c r="D5" s="29"/>
      <c r="E5" s="4">
        <v>2000</v>
      </c>
      <c r="F5" s="2"/>
    </row>
    <row r="6" spans="2:6" ht="40.5" customHeight="1">
      <c r="B6" s="43">
        <v>4</v>
      </c>
      <c r="C6" s="44" t="s">
        <v>14</v>
      </c>
      <c r="D6" s="29"/>
      <c r="E6" s="4">
        <v>70</v>
      </c>
      <c r="F6" s="2"/>
    </row>
    <row r="7" spans="2:6" ht="67.5" customHeight="1">
      <c r="B7" s="43">
        <v>5</v>
      </c>
      <c r="C7" s="44" t="s">
        <v>34</v>
      </c>
      <c r="D7" s="29"/>
      <c r="E7" s="4" t="s">
        <v>13</v>
      </c>
      <c r="F7" s="2"/>
    </row>
    <row r="8" spans="2:6" ht="71.25" customHeight="1">
      <c r="B8" s="43">
        <v>6</v>
      </c>
      <c r="C8" s="44" t="s">
        <v>12</v>
      </c>
      <c r="D8" s="29"/>
      <c r="E8" s="4">
        <v>650</v>
      </c>
      <c r="F8" s="2"/>
    </row>
    <row r="9" spans="2:6" ht="84.75" customHeight="1">
      <c r="B9" s="43">
        <v>7</v>
      </c>
      <c r="C9" s="44" t="s">
        <v>11</v>
      </c>
      <c r="D9" s="29"/>
      <c r="E9" s="4">
        <v>1020</v>
      </c>
      <c r="F9" s="2"/>
    </row>
    <row r="10" spans="2:6" ht="63.75" customHeight="1">
      <c r="B10" s="43">
        <v>8</v>
      </c>
      <c r="C10" s="44" t="s">
        <v>10</v>
      </c>
      <c r="D10" s="29"/>
      <c r="E10" s="4">
        <v>2500</v>
      </c>
      <c r="F10" s="2"/>
    </row>
    <row r="11" spans="2:6" ht="63.75" customHeight="1">
      <c r="B11" s="43">
        <v>9</v>
      </c>
      <c r="C11" s="44" t="s">
        <v>9</v>
      </c>
      <c r="D11" s="29"/>
      <c r="E11" s="4">
        <v>6900</v>
      </c>
      <c r="F11" s="2"/>
    </row>
    <row r="12" spans="2:6" ht="87.75" customHeight="1">
      <c r="B12" s="43">
        <v>10</v>
      </c>
      <c r="C12" s="44" t="s">
        <v>8</v>
      </c>
      <c r="D12" s="29"/>
      <c r="E12" s="4">
        <v>193.5</v>
      </c>
      <c r="F12" s="2"/>
    </row>
    <row r="13" spans="2:6" ht="74.25" customHeight="1">
      <c r="B13" s="43">
        <v>11</v>
      </c>
      <c r="C13" s="44" t="s">
        <v>7</v>
      </c>
      <c r="D13" s="29"/>
      <c r="E13" s="36">
        <v>420</v>
      </c>
      <c r="F13" s="2"/>
    </row>
    <row r="14" spans="2:6" ht="85.5" customHeight="1">
      <c r="B14" s="43">
        <v>12</v>
      </c>
      <c r="C14" s="44" t="s">
        <v>6</v>
      </c>
      <c r="D14" s="29"/>
      <c r="E14" s="4">
        <v>39</v>
      </c>
      <c r="F14" s="2"/>
    </row>
    <row r="15" spans="2:6" ht="79.5" customHeight="1" thickBot="1">
      <c r="B15" s="43">
        <v>13</v>
      </c>
      <c r="C15" s="45" t="s">
        <v>4</v>
      </c>
      <c r="D15" s="29"/>
      <c r="E15" s="4">
        <v>724.005</v>
      </c>
      <c r="F15" s="2"/>
    </row>
    <row r="16" spans="2:6" ht="79.5" customHeight="1">
      <c r="B16" s="28">
        <v>14</v>
      </c>
      <c r="C16" s="44" t="s">
        <v>19</v>
      </c>
      <c r="D16" s="29"/>
      <c r="E16" s="4">
        <v>144</v>
      </c>
      <c r="F16" s="2"/>
    </row>
    <row r="17" spans="2:6" ht="91.5" customHeight="1">
      <c r="B17" s="28">
        <v>15</v>
      </c>
      <c r="C17" s="44" t="s">
        <v>20</v>
      </c>
      <c r="D17" s="29"/>
      <c r="E17" s="4">
        <v>20</v>
      </c>
      <c r="F17" s="2"/>
    </row>
    <row r="18" spans="2:7" ht="79.5" customHeight="1">
      <c r="B18" s="28">
        <v>16</v>
      </c>
      <c r="C18" s="44" t="s">
        <v>25</v>
      </c>
      <c r="D18" s="29"/>
      <c r="E18" s="37">
        <v>48</v>
      </c>
      <c r="F18" s="2"/>
      <c r="G18" s="38" t="s">
        <v>26</v>
      </c>
    </row>
    <row r="19" spans="2:6" ht="79.5" customHeight="1">
      <c r="B19" s="28">
        <v>17</v>
      </c>
      <c r="C19" s="44" t="s">
        <v>21</v>
      </c>
      <c r="D19" s="29"/>
      <c r="E19" s="4">
        <v>270</v>
      </c>
      <c r="F19" s="2"/>
    </row>
    <row r="20" spans="2:6" ht="79.5" customHeight="1">
      <c r="B20" s="28">
        <v>18</v>
      </c>
      <c r="C20" s="44" t="s">
        <v>22</v>
      </c>
      <c r="D20" s="29"/>
      <c r="E20" s="4">
        <v>268.44</v>
      </c>
      <c r="F20" s="2"/>
    </row>
    <row r="21" spans="2:6" ht="98.25" customHeight="1">
      <c r="B21" s="28">
        <v>19</v>
      </c>
      <c r="C21" s="44" t="s">
        <v>23</v>
      </c>
      <c r="D21" s="29"/>
      <c r="E21" s="4">
        <v>358.2</v>
      </c>
      <c r="F21" s="2"/>
    </row>
    <row r="22" spans="2:6" ht="79.5" customHeight="1">
      <c r="B22" s="28">
        <v>20</v>
      </c>
      <c r="C22" s="44" t="s">
        <v>27</v>
      </c>
      <c r="D22" s="29"/>
      <c r="E22" s="4">
        <v>200</v>
      </c>
      <c r="F22" s="2"/>
    </row>
    <row r="23" spans="2:6" ht="87.75" customHeight="1" thickBot="1">
      <c r="B23" s="30">
        <v>21</v>
      </c>
      <c r="C23" s="48" t="s">
        <v>28</v>
      </c>
      <c r="D23" s="31"/>
      <c r="E23" s="32">
        <v>1000</v>
      </c>
      <c r="F23" s="2"/>
    </row>
    <row r="24" spans="2:6" ht="75" customHeight="1" thickBot="1">
      <c r="B24" s="33">
        <v>22</v>
      </c>
      <c r="C24" s="54" t="s">
        <v>29</v>
      </c>
      <c r="D24" s="34"/>
      <c r="E24" s="35">
        <v>1599</v>
      </c>
      <c r="F24" s="2"/>
    </row>
    <row r="25" spans="2:7" ht="74.25" customHeight="1" thickBot="1">
      <c r="B25" s="1">
        <v>23</v>
      </c>
      <c r="C25" s="49" t="s">
        <v>30</v>
      </c>
      <c r="D25" s="18"/>
      <c r="E25" s="17">
        <v>1103.15</v>
      </c>
      <c r="F25" s="2"/>
      <c r="G25" s="38" t="s">
        <v>49</v>
      </c>
    </row>
    <row r="26" spans="2:7" ht="111.75" customHeight="1" thickBot="1">
      <c r="B26" s="19">
        <v>24</v>
      </c>
      <c r="C26" s="51" t="s">
        <v>31</v>
      </c>
      <c r="D26" s="18"/>
      <c r="E26" s="17">
        <v>200</v>
      </c>
      <c r="F26" s="2"/>
      <c r="G26" s="1" t="s">
        <v>32</v>
      </c>
    </row>
    <row r="27" spans="2:6" ht="95.25" customHeight="1" thickBot="1">
      <c r="B27" s="21">
        <v>25</v>
      </c>
      <c r="C27" s="44" t="s">
        <v>33</v>
      </c>
      <c r="D27" s="13"/>
      <c r="E27" s="14">
        <v>535000</v>
      </c>
      <c r="F27" s="2"/>
    </row>
    <row r="28" spans="2:6" ht="84.75" customHeight="1" thickBot="1">
      <c r="B28" s="21">
        <v>26</v>
      </c>
      <c r="C28" s="44" t="s">
        <v>42</v>
      </c>
      <c r="D28" s="13"/>
      <c r="E28" s="14">
        <v>60</v>
      </c>
      <c r="F28" s="2"/>
    </row>
    <row r="29" spans="2:7" ht="85.5" customHeight="1" thickBot="1">
      <c r="B29" s="19">
        <v>27</v>
      </c>
      <c r="C29" s="53" t="s">
        <v>54</v>
      </c>
      <c r="D29" s="18"/>
      <c r="E29" s="17">
        <v>250</v>
      </c>
      <c r="F29" s="2"/>
      <c r="G29" s="38"/>
    </row>
    <row r="30" spans="2:7" ht="73.5" customHeight="1" thickBot="1">
      <c r="B30" s="22">
        <v>28</v>
      </c>
      <c r="C30" s="47" t="s">
        <v>55</v>
      </c>
      <c r="D30" s="18"/>
      <c r="E30" s="17">
        <v>111.5</v>
      </c>
      <c r="F30" s="2"/>
      <c r="G30" s="38"/>
    </row>
    <row r="31" spans="2:7" ht="73.5" customHeight="1" thickBot="1">
      <c r="B31" s="22">
        <v>29</v>
      </c>
      <c r="C31" s="50" t="s">
        <v>56</v>
      </c>
      <c r="D31" s="18"/>
      <c r="E31" s="17">
        <v>513.8</v>
      </c>
      <c r="F31" s="2"/>
      <c r="G31" s="38"/>
    </row>
    <row r="32" spans="2:7" ht="73.5" customHeight="1" thickBot="1">
      <c r="B32" s="22">
        <v>30</v>
      </c>
      <c r="C32" s="50" t="s">
        <v>57</v>
      </c>
      <c r="D32" s="18"/>
      <c r="E32" s="36">
        <v>530</v>
      </c>
      <c r="F32" s="2"/>
      <c r="G32" s="38"/>
    </row>
    <row r="33" spans="2:7" ht="73.5" customHeight="1" thickBot="1">
      <c r="B33" s="22">
        <v>31</v>
      </c>
      <c r="C33" s="47" t="s">
        <v>59</v>
      </c>
      <c r="D33" s="18"/>
      <c r="E33" s="36">
        <v>2054.8</v>
      </c>
      <c r="F33" s="2"/>
      <c r="G33" s="38"/>
    </row>
    <row r="34" spans="2:7" ht="73.5" customHeight="1" thickBot="1">
      <c r="B34" s="22">
        <v>32</v>
      </c>
      <c r="C34" s="47" t="s">
        <v>58</v>
      </c>
      <c r="D34" s="18"/>
      <c r="E34" s="17">
        <v>31</v>
      </c>
      <c r="F34" s="2"/>
      <c r="G34" s="38"/>
    </row>
    <row r="35" spans="2:7" ht="73.5" customHeight="1" thickBot="1">
      <c r="B35" s="22">
        <v>33</v>
      </c>
      <c r="C35" s="47" t="s">
        <v>60</v>
      </c>
      <c r="D35" s="18"/>
      <c r="E35" s="17">
        <v>5024.1</v>
      </c>
      <c r="F35" s="2"/>
      <c r="G35" s="38"/>
    </row>
    <row r="36" spans="2:7" ht="73.5" customHeight="1" thickBot="1">
      <c r="B36" s="22"/>
      <c r="C36" s="7"/>
      <c r="D36" s="18"/>
      <c r="E36" s="17"/>
      <c r="F36" s="2"/>
      <c r="G36" s="38"/>
    </row>
    <row r="37" spans="2:7" ht="73.5" customHeight="1" thickBot="1">
      <c r="B37" s="22"/>
      <c r="C37" s="7"/>
      <c r="D37" s="18"/>
      <c r="E37" s="17"/>
      <c r="F37" s="2"/>
      <c r="G37" s="38"/>
    </row>
    <row r="38" spans="2:7" ht="73.5" customHeight="1" thickBot="1">
      <c r="B38" s="22"/>
      <c r="C38" s="50" t="s">
        <v>43</v>
      </c>
      <c r="D38" s="18"/>
      <c r="E38" s="17"/>
      <c r="F38" s="2"/>
      <c r="G38" s="38" t="s">
        <v>40</v>
      </c>
    </row>
    <row r="39" spans="2:7" ht="54" customHeight="1" thickBot="1">
      <c r="B39" s="22"/>
      <c r="C39" s="50" t="s">
        <v>37</v>
      </c>
      <c r="D39" s="18"/>
      <c r="E39" s="17"/>
      <c r="F39" s="2"/>
      <c r="G39" s="39" t="s">
        <v>38</v>
      </c>
    </row>
    <row r="40" spans="2:7" ht="54" customHeight="1" thickBot="1">
      <c r="B40" s="22"/>
      <c r="C40" s="48" t="s">
        <v>39</v>
      </c>
      <c r="D40" s="18"/>
      <c r="E40" s="17"/>
      <c r="F40" s="2"/>
      <c r="G40" s="39" t="s">
        <v>40</v>
      </c>
    </row>
    <row r="41" spans="2:7" ht="85.5" customHeight="1" thickBot="1">
      <c r="B41" s="22"/>
      <c r="C41" s="48" t="s">
        <v>44</v>
      </c>
      <c r="D41" s="18"/>
      <c r="E41" s="17"/>
      <c r="F41" s="2"/>
      <c r="G41" s="39" t="s">
        <v>45</v>
      </c>
    </row>
    <row r="42" spans="2:6" ht="60" customHeight="1" thickBot="1">
      <c r="B42" s="19"/>
      <c r="C42" s="44" t="s">
        <v>35</v>
      </c>
      <c r="D42" s="18"/>
      <c r="E42" s="17"/>
      <c r="F42" s="2"/>
    </row>
    <row r="43" spans="2:6" ht="83.25" customHeight="1" thickBot="1">
      <c r="B43" s="11"/>
      <c r="C43" s="46" t="s">
        <v>36</v>
      </c>
      <c r="D43" s="13"/>
      <c r="E43" s="14"/>
      <c r="F43" s="2"/>
    </row>
    <row r="44" spans="2:6" ht="59.25" customHeight="1" thickBot="1">
      <c r="B44" s="22"/>
      <c r="C44" s="47" t="s">
        <v>41</v>
      </c>
      <c r="D44" s="18"/>
      <c r="E44" s="17"/>
      <c r="F44" s="2"/>
    </row>
    <row r="45" spans="2:7" ht="54" customHeight="1" thickBot="1">
      <c r="B45" s="11"/>
      <c r="C45" s="44" t="s">
        <v>46</v>
      </c>
      <c r="D45" s="25"/>
      <c r="E45" s="14"/>
      <c r="F45" s="2"/>
      <c r="G45" s="1" t="s">
        <v>47</v>
      </c>
    </row>
    <row r="46" spans="2:6" ht="78" customHeight="1" thickBot="1">
      <c r="B46" s="22"/>
      <c r="C46" s="52" t="s">
        <v>48</v>
      </c>
      <c r="D46" s="18"/>
      <c r="E46" s="17"/>
      <c r="F46" s="2"/>
    </row>
    <row r="47" spans="2:6" ht="76.5" customHeight="1" thickBot="1">
      <c r="B47" s="11"/>
      <c r="C47" s="40" t="s">
        <v>50</v>
      </c>
      <c r="D47" s="18"/>
      <c r="E47" s="14"/>
      <c r="F47" s="2"/>
    </row>
    <row r="48" spans="2:8" ht="99" customHeight="1" thickBot="1">
      <c r="B48" s="22"/>
      <c r="C48" s="40" t="s">
        <v>51</v>
      </c>
      <c r="D48" s="18"/>
      <c r="E48" s="17"/>
      <c r="F48" s="2"/>
      <c r="H48" s="27"/>
    </row>
    <row r="49" spans="2:6" ht="87" customHeight="1" thickBot="1">
      <c r="B49" s="11"/>
      <c r="C49" s="41" t="s">
        <v>52</v>
      </c>
      <c r="D49" s="18"/>
      <c r="E49" s="14"/>
      <c r="F49" s="2"/>
    </row>
    <row r="50" spans="2:6" ht="67.5" customHeight="1" thickBot="1">
      <c r="B50" s="23"/>
      <c r="C50" s="42" t="s">
        <v>53</v>
      </c>
      <c r="D50" s="18"/>
      <c r="E50" s="24"/>
      <c r="F50" s="2"/>
    </row>
    <row r="51" spans="2:6" ht="84" customHeight="1" thickBot="1">
      <c r="B51" s="22"/>
      <c r="C51" s="20"/>
      <c r="D51" s="18"/>
      <c r="E51" s="17"/>
      <c r="F51" s="2"/>
    </row>
    <row r="52" spans="2:6" ht="51.75" customHeight="1" thickBot="1">
      <c r="B52" s="12"/>
      <c r="C52" s="26"/>
      <c r="D52" s="18"/>
      <c r="E52" s="15"/>
      <c r="F52" s="2"/>
    </row>
    <row r="53" spans="2:6" ht="65.25" customHeight="1" thickBot="1">
      <c r="B53" s="22"/>
      <c r="C53" s="7"/>
      <c r="D53" s="18"/>
      <c r="E53" s="17"/>
      <c r="F53" s="2"/>
    </row>
    <row r="54" spans="2:6" ht="26.25" customHeight="1" thickBot="1">
      <c r="B54" s="12"/>
      <c r="C54" s="5"/>
      <c r="D54" s="16"/>
      <c r="E54" s="15"/>
      <c r="F54" s="3"/>
    </row>
  </sheetData>
  <sheetProtection/>
  <mergeCells count="1">
    <mergeCell ref="C1:I1"/>
  </mergeCells>
  <printOptions/>
  <pageMargins left="0.984251968503937"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u250706</dc:creator>
  <cp:keywords/>
  <dc:description/>
  <cp:lastModifiedBy>Admin</cp:lastModifiedBy>
  <cp:lastPrinted>2024-03-08T09:31:44Z</cp:lastPrinted>
  <dcterms:created xsi:type="dcterms:W3CDTF">2013-08-21T05:30:05Z</dcterms:created>
  <dcterms:modified xsi:type="dcterms:W3CDTF">2024-03-29T06:19:42Z</dcterms:modified>
  <cp:category/>
  <cp:version/>
  <cp:contentType/>
  <cp:contentStatus/>
</cp:coreProperties>
</file>